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21840" windowHeight="13740" tabRatio="500" firstSheet="1" activeTab="1"/>
  </bookViews>
  <sheets>
    <sheet name="Sheet2" sheetId="2" state="hidden" r:id="rId1"/>
    <sheet name="Детален преглед" sheetId="3" r:id="rId2"/>
    <sheet name="Општ преглед" sheetId="4" r:id="rId3"/>
  </sheets>
  <definedNames>
    <definedName name="CellAbove">'Детален преглед'!$A1048576</definedName>
    <definedName name="_xlnm.Print_Area" localSheetId="1">'Детален преглед'!$A$1:$K$96</definedName>
    <definedName name="_xlnm.Print_Titles" localSheetId="1">'Детален преглед'!$A:$B,'Детален преглед'!$5:$5</definedName>
    <definedName name="TwoCellsAbove">'Детален преглед'!$A1</definedName>
  </definedNames>
  <calcPr calcId="125725" concurrentCalc="0"/>
</workbook>
</file>

<file path=xl/calcChain.xml><?xml version="1.0" encoding="utf-8"?>
<calcChain xmlns="http://schemas.openxmlformats.org/spreadsheetml/2006/main">
  <c r="F83" i="3"/>
  <c r="F77"/>
  <c r="F91"/>
  <c r="I77"/>
  <c r="I91"/>
  <c r="I92"/>
  <c r="B94"/>
  <c r="A14"/>
  <c r="A15"/>
  <c r="A16"/>
  <c r="A17"/>
  <c r="A18"/>
  <c r="A19"/>
  <c r="A20"/>
  <c r="A21"/>
  <c r="A22"/>
  <c r="A23"/>
  <c r="A24"/>
  <c r="A25"/>
  <c r="A26"/>
  <c r="A27"/>
  <c r="A7"/>
  <c r="A8"/>
  <c r="A9"/>
  <c r="A10"/>
  <c r="A11"/>
  <c r="C3" i="4"/>
  <c r="A78" i="3"/>
  <c r="A79"/>
  <c r="A80"/>
  <c r="A81"/>
  <c r="A82"/>
  <c r="F82"/>
  <c r="J82"/>
  <c r="F81"/>
  <c r="F78"/>
  <c r="F79"/>
  <c r="F80"/>
  <c r="F84"/>
  <c r="F85"/>
  <c r="F86"/>
  <c r="F87"/>
  <c r="F88"/>
  <c r="F89"/>
  <c r="F7"/>
  <c r="F8"/>
  <c r="F9"/>
  <c r="F10"/>
  <c r="F11"/>
  <c r="F6"/>
  <c r="F14"/>
  <c r="F15"/>
  <c r="F16"/>
  <c r="F17"/>
  <c r="F18"/>
  <c r="F19"/>
  <c r="F20"/>
  <c r="F21"/>
  <c r="F22"/>
  <c r="F23"/>
  <c r="F24"/>
  <c r="F25"/>
  <c r="F26"/>
  <c r="F27"/>
  <c r="F13"/>
  <c r="F30"/>
  <c r="F31"/>
  <c r="F32"/>
  <c r="F33"/>
  <c r="F34"/>
  <c r="F35"/>
  <c r="F36"/>
  <c r="F37"/>
  <c r="F38"/>
  <c r="F39"/>
  <c r="F40"/>
  <c r="F41"/>
  <c r="F42"/>
  <c r="F43"/>
  <c r="F29"/>
  <c r="F46"/>
  <c r="F47"/>
  <c r="F48"/>
  <c r="F49"/>
  <c r="F50"/>
  <c r="F51"/>
  <c r="F52"/>
  <c r="F53"/>
  <c r="F54"/>
  <c r="F55"/>
  <c r="F56"/>
  <c r="F57"/>
  <c r="F58"/>
  <c r="F59"/>
  <c r="F45"/>
  <c r="F62"/>
  <c r="F63"/>
  <c r="F64"/>
  <c r="F65"/>
  <c r="F66"/>
  <c r="F67"/>
  <c r="F68"/>
  <c r="F69"/>
  <c r="F70"/>
  <c r="F71"/>
  <c r="F72"/>
  <c r="F73"/>
  <c r="F74"/>
  <c r="F75"/>
  <c r="F61"/>
  <c r="I6"/>
  <c r="I13"/>
  <c r="I29"/>
  <c r="I45"/>
  <c r="I61"/>
  <c r="J83"/>
  <c r="J81"/>
  <c r="J78"/>
  <c r="J79"/>
  <c r="J80"/>
  <c r="J84"/>
  <c r="J85"/>
  <c r="J86"/>
  <c r="J87"/>
  <c r="J88"/>
  <c r="J89"/>
  <c r="J77"/>
  <c r="J7"/>
  <c r="J8"/>
  <c r="J9"/>
  <c r="J10"/>
  <c r="J11"/>
  <c r="J6"/>
  <c r="J14"/>
  <c r="J15"/>
  <c r="J16"/>
  <c r="J17"/>
  <c r="J18"/>
  <c r="J19"/>
  <c r="J20"/>
  <c r="J21"/>
  <c r="J22"/>
  <c r="J23"/>
  <c r="J24"/>
  <c r="J25"/>
  <c r="J26"/>
  <c r="J27"/>
  <c r="J13"/>
  <c r="J30"/>
  <c r="J31"/>
  <c r="J32"/>
  <c r="J33"/>
  <c r="J34"/>
  <c r="J35"/>
  <c r="J36"/>
  <c r="J37"/>
  <c r="J38"/>
  <c r="J39"/>
  <c r="J40"/>
  <c r="J41"/>
  <c r="J42"/>
  <c r="J43"/>
  <c r="J29"/>
  <c r="J46"/>
  <c r="J47"/>
  <c r="J48"/>
  <c r="J49"/>
  <c r="J50"/>
  <c r="J51"/>
  <c r="J52"/>
  <c r="J53"/>
  <c r="J54"/>
  <c r="J55"/>
  <c r="J56"/>
  <c r="J57"/>
  <c r="J58"/>
  <c r="J59"/>
  <c r="J45"/>
  <c r="J62"/>
  <c r="J63"/>
  <c r="J64"/>
  <c r="J65"/>
  <c r="J66"/>
  <c r="J67"/>
  <c r="J68"/>
  <c r="J69"/>
  <c r="J70"/>
  <c r="J71"/>
  <c r="J72"/>
  <c r="J73"/>
  <c r="J74"/>
  <c r="J75"/>
  <c r="J61"/>
  <c r="J91"/>
  <c r="J92"/>
  <c r="F92"/>
  <c r="B2" i="4"/>
  <c r="C2"/>
  <c r="B1"/>
  <c r="D18"/>
  <c r="B3"/>
  <c r="B5"/>
  <c r="C5"/>
  <c r="D5"/>
  <c r="E5"/>
  <c r="G5"/>
  <c r="H5"/>
  <c r="B6"/>
  <c r="C6"/>
  <c r="D6"/>
  <c r="G6" i="3"/>
  <c r="E6" i="4"/>
  <c r="G6"/>
  <c r="H6"/>
  <c r="B8"/>
  <c r="C8"/>
  <c r="D8"/>
  <c r="G13" i="3"/>
  <c r="E8" i="4"/>
  <c r="G8"/>
  <c r="H8"/>
  <c r="B10"/>
  <c r="C10"/>
  <c r="D10"/>
  <c r="G29" i="3"/>
  <c r="E10" i="4"/>
  <c r="G10"/>
  <c r="H10"/>
  <c r="B12"/>
  <c r="C12"/>
  <c r="D12"/>
  <c r="G45" i="3"/>
  <c r="E12" i="4"/>
  <c r="G12"/>
  <c r="H12"/>
  <c r="B14"/>
  <c r="C14"/>
  <c r="D14"/>
  <c r="G61" i="3"/>
  <c r="E14" i="4"/>
  <c r="G14"/>
  <c r="H14"/>
  <c r="B16"/>
  <c r="C16"/>
  <c r="D16"/>
  <c r="G77" i="3"/>
  <c r="E16" i="4"/>
  <c r="G16"/>
  <c r="H16"/>
  <c r="C18"/>
  <c r="G91" i="3"/>
  <c r="E18" i="4"/>
  <c r="G18"/>
  <c r="H18"/>
  <c r="C19"/>
  <c r="D19"/>
  <c r="G19"/>
  <c r="H19"/>
  <c r="G12" i="3"/>
  <c r="G28"/>
  <c r="G44"/>
  <c r="G60"/>
  <c r="G76"/>
  <c r="A84"/>
  <c r="A85"/>
  <c r="A86"/>
  <c r="A87"/>
  <c r="A88"/>
  <c r="A89"/>
  <c r="A83"/>
  <c r="G90"/>
  <c r="A90"/>
  <c r="A12"/>
  <c r="A76"/>
  <c r="A62"/>
  <c r="A63"/>
  <c r="A64"/>
  <c r="A65"/>
  <c r="A66"/>
  <c r="A67"/>
  <c r="A68"/>
  <c r="A60"/>
  <c r="A74"/>
  <c r="A73"/>
  <c r="A72"/>
  <c r="A69"/>
  <c r="A70"/>
  <c r="A71"/>
  <c r="A46"/>
  <c r="A47"/>
  <c r="A48"/>
  <c r="A49"/>
  <c r="A50"/>
  <c r="A51"/>
  <c r="A52"/>
  <c r="A53"/>
  <c r="A54"/>
  <c r="A55"/>
  <c r="A56"/>
  <c r="A57"/>
  <c r="A58"/>
  <c r="A59"/>
  <c r="A30"/>
  <c r="A31"/>
  <c r="A32"/>
  <c r="A33"/>
  <c r="A34"/>
  <c r="A35"/>
  <c r="A36"/>
  <c r="A37"/>
  <c r="A38"/>
  <c r="A39"/>
  <c r="A40"/>
  <c r="A41"/>
  <c r="A42"/>
  <c r="A43"/>
  <c r="A44"/>
  <c r="A28"/>
</calcChain>
</file>

<file path=xl/sharedStrings.xml><?xml version="1.0" encoding="utf-8"?>
<sst xmlns="http://schemas.openxmlformats.org/spreadsheetml/2006/main" count="107" uniqueCount="52">
  <si>
    <t xml:space="preserve">Основни категории </t>
  </si>
  <si>
    <t>Барана финансиска поддршка од МРР</t>
  </si>
  <si>
    <t>Трошоци за комуникација</t>
  </si>
  <si>
    <t>Единечна Мерка</t>
  </si>
  <si>
    <t>Патни трошоци за учесници</t>
  </si>
  <si>
    <t>Патни трошоци</t>
  </si>
  <si>
    <t>месец</t>
  </si>
  <si>
    <t>учесник</t>
  </si>
  <si>
    <t>Хонорари</t>
  </si>
  <si>
    <t>Месец</t>
  </si>
  <si>
    <t>Денови</t>
  </si>
  <si>
    <t>Часови</t>
  </si>
  <si>
    <t>Изнајмување за канцеларија</t>
  </si>
  <si>
    <t>Канцелариски материјали</t>
  </si>
  <si>
    <t>Вкупна цена</t>
  </si>
  <si>
    <t>Образложение</t>
  </si>
  <si>
    <t>Изнајмување простории/сали</t>
  </si>
  <si>
    <t>Публикации (брошура, леток, постер и сл.)</t>
  </si>
  <si>
    <t>Печатење на материјали за учесници</t>
  </si>
  <si>
    <t>Освежување за учесници</t>
  </si>
  <si>
    <t>Угостителски услуги за учесници</t>
  </si>
  <si>
    <t>Изнајмување на опрема</t>
  </si>
  <si>
    <t>копиja</t>
  </si>
  <si>
    <t>учесник/km</t>
  </si>
  <si>
    <t>настан</t>
  </si>
  <si>
    <t>ден/час</t>
  </si>
  <si>
    <t>#</t>
  </si>
  <si>
    <t>ден/месец</t>
  </si>
  <si>
    <t>Тим</t>
  </si>
  <si>
    <t>Индиректни трошоци</t>
  </si>
  <si>
    <t>Банкарски трошоци</t>
  </si>
  <si>
    <t>Надоместок/хонорар (наведи)</t>
  </si>
  <si>
    <t>Други трошоци (наведи)</t>
  </si>
  <si>
    <t>Активност 1 (именувај)</t>
  </si>
  <si>
    <t>Активност 2 (именувај)</t>
  </si>
  <si>
    <t>Активност 3 (именувај)</t>
  </si>
  <si>
    <t>Активност 4 (именувај)</t>
  </si>
  <si>
    <t xml:space="preserve"> </t>
  </si>
  <si>
    <t>ВКУПНО</t>
  </si>
  <si>
    <t>km</t>
  </si>
  <si>
    <t>наведи</t>
  </si>
  <si>
    <t>%</t>
  </si>
  <si>
    <t xml:space="preserve">Единечна бруто цена
(во УСД) </t>
  </si>
  <si>
    <t>% од вк. износ на буџетот</t>
  </si>
  <si>
    <t>ОБРАЗЕЦ Б</t>
  </si>
  <si>
    <t>Учество од Апликантот/Партнерот</t>
  </si>
  <si>
    <t>: Општ преглед</t>
  </si>
  <si>
    <t>: Детален преглед</t>
  </si>
  <si>
    <t>Назив на проектот:</t>
  </si>
  <si>
    <t>Име на Апликантот:</t>
  </si>
  <si>
    <t>Коли-чина</t>
  </si>
  <si>
    <t>Доколку цифрите во било кое од полињата за вкупни износи на буџетот се обележани во црвено, тоа е индикација дека имате некаква грешка во реалокацијата на трошоците. Внесте ги сите трошоци на проектот и доколку и понатаму овие полиња се обележани со црвено, направте соодветна корекција во учеството на трошоците според упатството дадено во таквото полето!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</si>
</sst>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u val="singleAccounting"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10" fontId="0" fillId="0" borderId="0" xfId="0" applyNumberFormat="1" applyAlignment="1">
      <alignment wrapText="1"/>
    </xf>
    <xf numFmtId="10" fontId="5" fillId="0" borderId="0" xfId="0" applyNumberFormat="1" applyFont="1" applyAlignment="1">
      <alignment wrapText="1"/>
    </xf>
    <xf numFmtId="0" fontId="7" fillId="0" borderId="0" xfId="0" applyNumberFormat="1" applyFont="1" applyAlignment="1">
      <alignment wrapText="1"/>
    </xf>
    <xf numFmtId="165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44" fontId="0" fillId="4" borderId="1" xfId="0" applyNumberFormat="1" applyFill="1" applyBorder="1" applyAlignment="1">
      <alignment wrapText="1"/>
    </xf>
    <xf numFmtId="10" fontId="0" fillId="4" borderId="1" xfId="0" applyNumberFormat="1" applyFill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10" fontId="0" fillId="2" borderId="1" xfId="0" applyNumberFormat="1" applyFill="1" applyBorder="1" applyAlignment="1">
      <alignment wrapText="1"/>
    </xf>
    <xf numFmtId="165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44" fontId="0" fillId="0" borderId="3" xfId="0" applyNumberFormat="1" applyBorder="1" applyAlignment="1">
      <alignment wrapText="1"/>
    </xf>
    <xf numFmtId="10" fontId="0" fillId="0" borderId="3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centerContinuous"/>
    </xf>
    <xf numFmtId="164" fontId="0" fillId="0" borderId="0" xfId="0" applyNumberFormat="1" applyAlignment="1" applyProtection="1">
      <protection hidden="1"/>
    </xf>
    <xf numFmtId="164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10" fontId="0" fillId="0" borderId="0" xfId="0" applyNumberFormat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0" fillId="3" borderId="14" xfId="0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64" fontId="4" fillId="4" borderId="4" xfId="0" applyNumberFormat="1" applyFont="1" applyFill="1" applyBorder="1" applyAlignment="1" applyProtection="1">
      <alignment wrapText="1"/>
      <protection hidden="1"/>
    </xf>
    <xf numFmtId="0" fontId="4" fillId="4" borderId="1" xfId="0" applyFont="1" applyFill="1" applyBorder="1" applyAlignment="1" applyProtection="1">
      <alignment wrapText="1"/>
      <protection hidden="1"/>
    </xf>
    <xf numFmtId="0" fontId="4" fillId="4" borderId="1" xfId="0" applyFont="1" applyFill="1" applyBorder="1" applyAlignment="1" applyProtection="1">
      <alignment horizontal="center" wrapText="1"/>
      <protection hidden="1"/>
    </xf>
    <xf numFmtId="0" fontId="4" fillId="4" borderId="1" xfId="0" applyNumberFormat="1" applyFont="1" applyFill="1" applyBorder="1" applyAlignment="1" applyProtection="1">
      <alignment horizontal="center"/>
      <protection hidden="1"/>
    </xf>
    <xf numFmtId="44" fontId="4" fillId="4" borderId="1" xfId="0" applyNumberFormat="1" applyFont="1" applyFill="1" applyBorder="1" applyAlignment="1" applyProtection="1">
      <protection hidden="1"/>
    </xf>
    <xf numFmtId="10" fontId="4" fillId="4" borderId="1" xfId="0" applyNumberFormat="1" applyFont="1" applyFill="1" applyBorder="1" applyAlignment="1" applyProtection="1">
      <protection hidden="1"/>
    </xf>
    <xf numFmtId="0" fontId="0" fillId="3" borderId="15" xfId="0" applyFill="1" applyBorder="1" applyProtection="1">
      <protection hidden="1"/>
    </xf>
    <xf numFmtId="44" fontId="4" fillId="4" borderId="4" xfId="0" applyNumberFormat="1" applyFont="1" applyFill="1" applyBorder="1" applyAlignment="1" applyProtection="1">
      <protection hidden="1"/>
    </xf>
    <xf numFmtId="4" fontId="4" fillId="4" borderId="2" xfId="0" applyNumberFormat="1" applyFont="1" applyFill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164" fontId="3" fillId="0" borderId="4" xfId="0" applyNumberFormat="1" applyFont="1" applyFill="1" applyBorder="1" applyAlignment="1" applyProtection="1">
      <alignment wrapText="1"/>
      <protection hidden="1"/>
    </xf>
    <xf numFmtId="44" fontId="3" fillId="0" borderId="1" xfId="0" applyNumberFormat="1" applyFont="1" applyFill="1" applyBorder="1" applyAlignment="1" applyProtection="1">
      <protection hidden="1"/>
    </xf>
    <xf numFmtId="10" fontId="3" fillId="0" borderId="1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alignment wrapText="1"/>
      <protection hidden="1"/>
    </xf>
    <xf numFmtId="0" fontId="3" fillId="0" borderId="3" xfId="0" applyFont="1" applyFill="1" applyBorder="1" applyAlignment="1" applyProtection="1">
      <alignment wrapText="1"/>
      <protection hidden="1"/>
    </xf>
    <xf numFmtId="0" fontId="3" fillId="0" borderId="3" xfId="0" applyFont="1" applyFill="1" applyBorder="1" applyAlignment="1" applyProtection="1">
      <alignment horizontal="center" wrapText="1"/>
      <protection hidden="1"/>
    </xf>
    <xf numFmtId="0" fontId="3" fillId="0" borderId="3" xfId="0" applyNumberFormat="1" applyFont="1" applyFill="1" applyBorder="1" applyAlignment="1" applyProtection="1">
      <alignment horizontal="center"/>
      <protection hidden="1"/>
    </xf>
    <xf numFmtId="44" fontId="3" fillId="0" borderId="3" xfId="0" applyNumberFormat="1" applyFont="1" applyFill="1" applyBorder="1" applyAlignment="1" applyProtection="1">
      <protection hidden="1"/>
    </xf>
    <xf numFmtId="10" fontId="3" fillId="0" borderId="16" xfId="0" applyNumberFormat="1" applyFont="1" applyFill="1" applyBorder="1" applyAlignment="1" applyProtection="1">
      <protection hidden="1"/>
    </xf>
    <xf numFmtId="0" fontId="0" fillId="3" borderId="17" xfId="0" applyFill="1" applyBorder="1" applyProtection="1">
      <protection hidden="1"/>
    </xf>
    <xf numFmtId="44" fontId="3" fillId="0" borderId="18" xfId="0" applyNumberFormat="1" applyFont="1" applyFill="1" applyBorder="1" applyAlignment="1" applyProtection="1">
      <protection hidden="1"/>
    </xf>
    <xf numFmtId="4" fontId="3" fillId="0" borderId="3" xfId="0" applyNumberFormat="1" applyFont="1" applyFill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164" fontId="3" fillId="0" borderId="8" xfId="0" applyNumberFormat="1" applyFont="1" applyFill="1" applyBorder="1" applyAlignment="1" applyProtection="1">
      <alignment wrapText="1"/>
      <protection hidden="1"/>
    </xf>
    <xf numFmtId="10" fontId="3" fillId="0" borderId="9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44" fontId="3" fillId="0" borderId="1" xfId="0" applyNumberFormat="1" applyFont="1" applyFill="1" applyBorder="1" applyAlignment="1" applyProtection="1">
      <protection locked="0"/>
    </xf>
    <xf numFmtId="44" fontId="3" fillId="0" borderId="4" xfId="0" applyNumberFormat="1" applyFont="1" applyFill="1" applyBorder="1" applyAlignment="1" applyProtection="1">
      <protection locked="0"/>
    </xf>
    <xf numFmtId="4" fontId="3" fillId="0" borderId="2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44" fontId="3" fillId="0" borderId="9" xfId="0" applyNumberFormat="1" applyFont="1" applyFill="1" applyBorder="1" applyAlignment="1" applyProtection="1">
      <protection locked="0"/>
    </xf>
    <xf numFmtId="44" fontId="3" fillId="0" borderId="8" xfId="0" applyNumberFormat="1" applyFont="1" applyFill="1" applyBorder="1" applyAlignment="1" applyProtection="1">
      <protection locked="0"/>
    </xf>
    <xf numFmtId="4" fontId="3" fillId="0" borderId="10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hidden="1"/>
    </xf>
    <xf numFmtId="10" fontId="6" fillId="0" borderId="0" xfId="0" applyNumberFormat="1" applyFont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5" fillId="0" borderId="0" xfId="0" applyNumberFormat="1" applyFont="1" applyAlignment="1">
      <alignment wrapText="1"/>
    </xf>
    <xf numFmtId="0" fontId="10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6" fillId="0" borderId="0" xfId="0" applyFont="1" applyAlignment="1" applyProtection="1">
      <alignment horizontal="left"/>
      <protection locked="0"/>
    </xf>
    <xf numFmtId="164" fontId="11" fillId="6" borderId="5" xfId="0" applyNumberFormat="1" applyFont="1" applyFill="1" applyBorder="1" applyAlignment="1" applyProtection="1">
      <alignment wrapText="1"/>
      <protection hidden="1"/>
    </xf>
    <xf numFmtId="0" fontId="11" fillId="6" borderId="6" xfId="0" applyFont="1" applyFill="1" applyBorder="1" applyAlignment="1" applyProtection="1">
      <alignment wrapText="1"/>
      <protection hidden="1"/>
    </xf>
    <xf numFmtId="0" fontId="11" fillId="6" borderId="6" xfId="0" applyFont="1" applyFill="1" applyBorder="1" applyAlignment="1" applyProtection="1">
      <alignment horizontal="center" wrapText="1"/>
      <protection hidden="1"/>
    </xf>
    <xf numFmtId="0" fontId="11" fillId="6" borderId="6" xfId="0" applyNumberFormat="1" applyFont="1" applyFill="1" applyBorder="1" applyAlignment="1" applyProtection="1">
      <alignment horizontal="center" wrapText="1"/>
      <protection hidden="1"/>
    </xf>
    <xf numFmtId="44" fontId="11" fillId="6" borderId="6" xfId="0" applyNumberFormat="1" applyFont="1" applyFill="1" applyBorder="1" applyAlignment="1" applyProtection="1">
      <alignment horizontal="center" wrapText="1"/>
      <protection hidden="1"/>
    </xf>
    <xf numFmtId="44" fontId="11" fillId="6" borderId="6" xfId="0" applyNumberFormat="1" applyFont="1" applyFill="1" applyBorder="1" applyAlignment="1" applyProtection="1">
      <alignment horizontal="center" vertical="center" wrapText="1"/>
      <protection hidden="1"/>
    </xf>
    <xf numFmtId="10" fontId="11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6" xfId="0" applyNumberFormat="1" applyFont="1" applyFill="1" applyBorder="1" applyAlignment="1" applyProtection="1">
      <alignment horizontal="center" vertical="center" wrapText="1"/>
      <protection hidden="1"/>
    </xf>
    <xf numFmtId="4" fontId="1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center"/>
      <protection hidden="1"/>
    </xf>
    <xf numFmtId="10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>
      <alignment horizontal="centerContinuous" wrapText="1"/>
    </xf>
    <xf numFmtId="0" fontId="13" fillId="0" borderId="0" xfId="0" applyFont="1" applyAlignment="1" applyProtection="1">
      <protection hidden="1"/>
    </xf>
    <xf numFmtId="164" fontId="3" fillId="0" borderId="19" xfId="0" applyNumberFormat="1" applyFont="1" applyFill="1" applyBorder="1" applyAlignment="1" applyProtection="1">
      <alignment horizontal="centerContinuous" wrapText="1"/>
      <protection hidden="1"/>
    </xf>
    <xf numFmtId="0" fontId="3" fillId="0" borderId="20" xfId="0" applyFont="1" applyFill="1" applyBorder="1" applyAlignment="1" applyProtection="1">
      <alignment horizontal="centerContinuous" wrapText="1"/>
      <protection hidden="1"/>
    </xf>
    <xf numFmtId="0" fontId="3" fillId="0" borderId="20" xfId="0" applyFont="1" applyFill="1" applyBorder="1" applyAlignment="1" applyProtection="1">
      <alignment horizontal="center" wrapText="1"/>
      <protection hidden="1"/>
    </xf>
    <xf numFmtId="0" fontId="3" fillId="0" borderId="20" xfId="0" applyFont="1" applyFill="1" applyBorder="1" applyAlignment="1" applyProtection="1">
      <alignment horizontal="center"/>
      <protection hidden="1"/>
    </xf>
    <xf numFmtId="0" fontId="0" fillId="0" borderId="20" xfId="0" applyFill="1" applyBorder="1" applyAlignment="1" applyProtection="1">
      <protection hidden="1"/>
    </xf>
    <xf numFmtId="10" fontId="3" fillId="0" borderId="20" xfId="0" applyNumberFormat="1" applyFont="1" applyFill="1" applyBorder="1" applyAlignment="1" applyProtection="1">
      <protection hidden="1"/>
    </xf>
    <xf numFmtId="0" fontId="0" fillId="3" borderId="21" xfId="0" applyFill="1" applyBorder="1" applyProtection="1">
      <protection hidden="1"/>
    </xf>
    <xf numFmtId="0" fontId="3" fillId="0" borderId="22" xfId="0" applyFont="1" applyFill="1" applyBorder="1" applyAlignment="1" applyProtection="1">
      <alignment horizontal="left" wrapText="1"/>
      <protection hidden="1"/>
    </xf>
    <xf numFmtId="164" fontId="14" fillId="7" borderId="11" xfId="0" applyNumberFormat="1" applyFont="1" applyFill="1" applyBorder="1" applyAlignment="1" applyProtection="1">
      <alignment horizontal="centerContinuous" wrapText="1"/>
      <protection hidden="1"/>
    </xf>
    <xf numFmtId="0" fontId="14" fillId="7" borderId="12" xfId="0" applyFont="1" applyFill="1" applyBorder="1" applyAlignment="1" applyProtection="1">
      <alignment horizontal="centerContinuous" wrapText="1"/>
      <protection hidden="1"/>
    </xf>
    <xf numFmtId="0" fontId="14" fillId="7" borderId="12" xfId="0" applyFont="1" applyFill="1" applyBorder="1" applyAlignment="1" applyProtection="1">
      <alignment horizontal="center" wrapText="1"/>
      <protection hidden="1"/>
    </xf>
    <xf numFmtId="0" fontId="14" fillId="7" borderId="12" xfId="0" applyFont="1" applyFill="1" applyBorder="1" applyAlignment="1" applyProtection="1">
      <alignment horizontal="center"/>
      <protection hidden="1"/>
    </xf>
    <xf numFmtId="0" fontId="15" fillId="7" borderId="12" xfId="0" applyFont="1" applyFill="1" applyBorder="1" applyAlignment="1" applyProtection="1">
      <protection hidden="1"/>
    </xf>
    <xf numFmtId="44" fontId="14" fillId="7" borderId="12" xfId="0" applyNumberFormat="1" applyFont="1" applyFill="1" applyBorder="1" applyAlignment="1" applyProtection="1">
      <protection hidden="1"/>
    </xf>
    <xf numFmtId="10" fontId="14" fillId="7" borderId="12" xfId="0" applyNumberFormat="1" applyFont="1" applyFill="1" applyBorder="1" applyAlignment="1" applyProtection="1">
      <protection hidden="1"/>
    </xf>
    <xf numFmtId="0" fontId="16" fillId="3" borderId="15" xfId="0" applyFont="1" applyFill="1" applyBorder="1" applyProtection="1">
      <protection hidden="1"/>
    </xf>
    <xf numFmtId="0" fontId="14" fillId="7" borderId="13" xfId="0" applyFont="1" applyFill="1" applyBorder="1" applyAlignment="1" applyProtection="1">
      <alignment horizontal="left" wrapText="1"/>
      <protection hidden="1"/>
    </xf>
    <xf numFmtId="0" fontId="16" fillId="0" borderId="0" xfId="0" applyFont="1" applyAlignment="1" applyProtection="1">
      <protection hidden="1"/>
    </xf>
    <xf numFmtId="0" fontId="4" fillId="4" borderId="1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wrapText="1"/>
      <protection hidden="1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theme="0"/>
        </left>
        <right/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auto="1"/>
        </bottom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1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Continuous" vertical="bottom" textRotation="0" wrapText="1" indent="0" relativeIndent="0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auto="1"/>
        </bottom>
      </border>
      <protection locked="1" hidden="1"/>
    </dxf>
    <dxf>
      <protection locked="1" hidden="1"/>
    </dxf>
    <dxf>
      <fill>
        <patternFill patternType="none">
          <fgColor indexed="64"/>
          <bgColor indexed="65"/>
        </patternFill>
      </fill>
      <alignment vertical="top" textRotation="0" indent="0" relativeIndent="255" justifyLastLine="0" shrinkToFit="0" mergeCell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indexed="64"/>
        </patternFill>
      </fill>
      <alignment vertical="bottom" textRotation="0" indent="0" relativeIndent="255" justifyLastLine="0" shrinkToFit="0" mergeCell="0" readingOrder="0"/>
      <protection locked="1" hidden="1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0" tint="-4.9989318521683403E-2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wrapText="1" indent="0" relativeIndent="255" justifyLastLine="0" shrinkToFit="0" mergeCell="0" readingOrder="0"/>
      <protection locked="1" hidden="1"/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5:K93" totalsRowCount="1" headerRowDxfId="26" dataDxfId="24" totalsRowDxfId="22" headerRowBorderDxfId="25" tableBorderDxfId="23">
  <tableColumns count="11">
    <tableColumn id="1" name="#" dataDxfId="21" totalsRowDxfId="20"/>
    <tableColumn id="2" name="Основни категории " dataDxfId="19" totalsRowDxfId="18"/>
    <tableColumn id="3" name="Единечна Мерка" dataDxfId="17" totalsRowDxfId="16"/>
    <tableColumn id="4" name="Коли-чина" dataDxfId="15" totalsRowDxfId="14"/>
    <tableColumn id="5" name="Единечна бруто цена_x000a_(во УСД) " dataDxfId="13" totalsRowDxfId="12"/>
    <tableColumn id="6" name="Вкупна цена" dataDxfId="11" totalsRowDxfId="10">
      <calculatedColumnFormula>Table1[[#This Row],[Коли-чина]]*Table1[[#This Row],[Единечна бруто цена
(во УСД) ]]</calculatedColumnFormula>
    </tableColumn>
    <tableColumn id="10" name="% од вк. износ на буџетот" dataDxfId="9" totalsRowDxfId="8">
      <calculatedColumnFormula>IF(Table1[[#This Row],[Вкупна цена]]=0,"",ROUND(Table1[[#This Row],[Вкупна цена]]/Table1[[#Totals],[Вкупна цена]],4))</calculatedColumnFormula>
    </tableColumn>
    <tableColumn id="12" name=" " dataDxfId="7" totalsRowDxfId="6"/>
    <tableColumn id="7" name="Барана финансиска поддршка од МРР" dataDxfId="5" totalsRowDxfId="4"/>
    <tableColumn id="8" name="Учество од Апликантот/Партнерот" dataDxfId="3" totalsRowDxfId="2">
      <calculatedColumnFormula>IF(ROUND(F6-I6,0)=2,"",ROUND(F6-I6,2))</calculatedColumnFormula>
    </tableColumn>
    <tableColumn id="9" name="Образложение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2:B6"/>
  <sheetViews>
    <sheetView workbookViewId="0">
      <selection activeCell="B4" sqref="B4"/>
    </sheetView>
  </sheetViews>
  <sheetFormatPr defaultColWidth="8.875" defaultRowHeight="15.75"/>
  <sheetData>
    <row r="2" spans="2:2">
      <c r="B2" t="s">
        <v>8</v>
      </c>
    </row>
    <row r="4" spans="2:2">
      <c r="B4" t="s">
        <v>9</v>
      </c>
    </row>
    <row r="5" spans="2:2">
      <c r="B5" t="s">
        <v>10</v>
      </c>
    </row>
    <row r="6" spans="2:2">
      <c r="B6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P97"/>
  <sheetViews>
    <sheetView tabSelected="1" zoomScaleNormal="100" workbookViewId="0">
      <selection activeCell="C2" sqref="C2"/>
    </sheetView>
  </sheetViews>
  <sheetFormatPr defaultColWidth="2.5" defaultRowHeight="15.75"/>
  <cols>
    <col min="1" max="1" width="6.75" style="32" customWidth="1"/>
    <col min="2" max="2" width="31.5" style="34" customWidth="1"/>
    <col min="3" max="3" width="11.5" style="34" customWidth="1"/>
    <col min="4" max="4" width="6.125" style="34" customWidth="1"/>
    <col min="5" max="6" width="11.5" style="34" customWidth="1"/>
    <col min="7" max="7" width="6.875" style="35" customWidth="1"/>
    <col min="8" max="8" width="1.625" style="36" customWidth="1"/>
    <col min="9" max="9" width="10.25" style="34" customWidth="1"/>
    <col min="10" max="10" width="10.125" style="34" bestFit="1" customWidth="1"/>
    <col min="11" max="11" width="36.375" style="37" customWidth="1"/>
    <col min="12" max="12" width="40.625" style="34" customWidth="1"/>
    <col min="13" max="13" width="3" style="34" customWidth="1"/>
    <col min="14" max="14" width="8.625" style="34" customWidth="1"/>
    <col min="15" max="15" width="3.125" style="34" customWidth="1"/>
    <col min="16" max="16" width="3.375" style="34" customWidth="1"/>
    <col min="17" max="16384" width="2.5" style="34"/>
  </cols>
  <sheetData>
    <row r="1" spans="1:16">
      <c r="B1" s="33" t="s">
        <v>44</v>
      </c>
      <c r="C1" s="34" t="s">
        <v>47</v>
      </c>
    </row>
    <row r="2" spans="1:16" ht="18.75">
      <c r="B2" s="38" t="s">
        <v>48</v>
      </c>
      <c r="C2" s="90"/>
    </row>
    <row r="3" spans="1:16" ht="18.75">
      <c r="B3" s="38" t="s">
        <v>49</v>
      </c>
      <c r="C3" s="90"/>
      <c r="D3" s="84"/>
      <c r="E3" s="84"/>
      <c r="F3" s="84"/>
      <c r="G3" s="85"/>
      <c r="H3" s="86"/>
      <c r="I3" s="84"/>
      <c r="J3" s="84"/>
      <c r="K3" s="84"/>
    </row>
    <row r="5" spans="1:16" s="40" customFormat="1" ht="51">
      <c r="A5" s="91" t="s">
        <v>26</v>
      </c>
      <c r="B5" s="92" t="s">
        <v>0</v>
      </c>
      <c r="C5" s="93" t="s">
        <v>3</v>
      </c>
      <c r="D5" s="94" t="s">
        <v>50</v>
      </c>
      <c r="E5" s="95" t="s">
        <v>42</v>
      </c>
      <c r="F5" s="96" t="s">
        <v>14</v>
      </c>
      <c r="G5" s="97" t="s">
        <v>43</v>
      </c>
      <c r="H5" s="39" t="s">
        <v>37</v>
      </c>
      <c r="I5" s="98" t="s">
        <v>1</v>
      </c>
      <c r="J5" s="96" t="s">
        <v>45</v>
      </c>
      <c r="K5" s="99" t="s">
        <v>15</v>
      </c>
    </row>
    <row r="6" spans="1:16" s="50" customFormat="1" ht="15" customHeight="1">
      <c r="A6" s="41">
        <v>1</v>
      </c>
      <c r="B6" s="42" t="s">
        <v>28</v>
      </c>
      <c r="C6" s="43"/>
      <c r="D6" s="44"/>
      <c r="E6" s="45"/>
      <c r="F6" s="45">
        <f>SUBTOTAL(9,F7:F12)</f>
        <v>0</v>
      </c>
      <c r="G6" s="46">
        <f>IF(F6=0,0,ROUND(F6/$F$91,4))</f>
        <v>0</v>
      </c>
      <c r="H6" s="47"/>
      <c r="I6" s="48">
        <f>SUBTOTAL(9,I7:I12)</f>
        <v>0</v>
      </c>
      <c r="J6" s="45">
        <f>SUBTOTAL(9,J7:J12)</f>
        <v>0</v>
      </c>
      <c r="K6" s="49"/>
      <c r="M6" s="51"/>
      <c r="N6" s="51"/>
      <c r="O6" s="51"/>
      <c r="P6" s="52"/>
    </row>
    <row r="7" spans="1:16">
      <c r="A7" s="53">
        <f>IF(AND(ISTEXT(B6),ISTEXT(B7)),CellAbove+0.001,IF(AND(ISTEXT(B6),ISBLANK(B7)),"",IF(AND(ISBLANK(B6),ISTEXT(B7)),A5+0.001,"")))</f>
        <v>1.0009999999999999</v>
      </c>
      <c r="B7" s="71" t="s">
        <v>31</v>
      </c>
      <c r="C7" s="72" t="s">
        <v>27</v>
      </c>
      <c r="D7" s="73"/>
      <c r="E7" s="74"/>
      <c r="F7" s="54">
        <f>ROUND(D7*E7,2)</f>
        <v>0</v>
      </c>
      <c r="G7" s="55"/>
      <c r="H7" s="47"/>
      <c r="I7" s="75"/>
      <c r="J7" s="54" t="str">
        <f>IF(ISBLANK(I7),"",ROUND(F7-I7,2))</f>
        <v/>
      </c>
      <c r="K7" s="76"/>
    </row>
    <row r="8" spans="1:16">
      <c r="A8" s="53" t="str">
        <f>IF(AND(ISTEXT(B7),ISTEXT(B8)),CellAbove+0.001,IF(AND(ISTEXT(B7),ISBLANK(B8)),"",IF(AND(ISBLANK(B7),ISTEXT(B8)),A6+0.001,"")))</f>
        <v/>
      </c>
      <c r="B8" s="71"/>
      <c r="C8" s="72"/>
      <c r="D8" s="73"/>
      <c r="E8" s="74"/>
      <c r="F8" s="54">
        <f t="shared" ref="F8:F10" si="0">ROUND(D8*E8,2)</f>
        <v>0</v>
      </c>
      <c r="G8" s="55"/>
      <c r="H8" s="47"/>
      <c r="I8" s="75"/>
      <c r="J8" s="54" t="str">
        <f t="shared" ref="J8:J11" si="1">IF(ISBLANK(I8),"",ROUND(F8-I8,2))</f>
        <v/>
      </c>
      <c r="K8" s="76"/>
    </row>
    <row r="9" spans="1:16">
      <c r="A9" s="53" t="str">
        <f>IF(AND(ISTEXT(B8),ISTEXT(B9)),CellAbove+0.001,IF(AND(ISTEXT(B8),ISBLANK(B9)),"",IF(AND(ISBLANK(B8),ISTEXT(B9)),A7+0.001,"")))</f>
        <v/>
      </c>
      <c r="B9" s="71"/>
      <c r="C9" s="72"/>
      <c r="D9" s="73"/>
      <c r="E9" s="74"/>
      <c r="F9" s="54">
        <f t="shared" si="0"/>
        <v>0</v>
      </c>
      <c r="G9" s="55"/>
      <c r="H9" s="47"/>
      <c r="I9" s="75"/>
      <c r="J9" s="54" t="str">
        <f t="shared" si="1"/>
        <v/>
      </c>
      <c r="K9" s="76"/>
    </row>
    <row r="10" spans="1:16">
      <c r="A10" s="53" t="str">
        <f>IF(AND(ISTEXT(B9),ISTEXT(B10)),CellAbove+0.001,IF(AND(ISTEXT(B9),ISBLANK(B10)),"",IF(AND(ISBLANK(B9),ISTEXT(B10)),A8+0.001,"")))</f>
        <v/>
      </c>
      <c r="B10" s="71"/>
      <c r="C10" s="72"/>
      <c r="D10" s="73"/>
      <c r="E10" s="74"/>
      <c r="F10" s="54">
        <f t="shared" si="0"/>
        <v>0</v>
      </c>
      <c r="G10" s="55"/>
      <c r="H10" s="47"/>
      <c r="I10" s="75"/>
      <c r="J10" s="54" t="str">
        <f t="shared" si="1"/>
        <v/>
      </c>
      <c r="K10" s="76"/>
    </row>
    <row r="11" spans="1:16">
      <c r="A11" s="53" t="str">
        <f>IF(AND(ISTEXT(B10),ISTEXT(B11)),CellAbove+0.001,IF(AND(ISTEXT(B10),ISBLANK(B11)),"",IF(AND(ISBLANK(B10),ISTEXT(B11)),A9+0.001,"")))</f>
        <v/>
      </c>
      <c r="B11" s="71"/>
      <c r="C11" s="72"/>
      <c r="D11" s="73"/>
      <c r="E11" s="74"/>
      <c r="F11" s="54">
        <f>ROUND(D11*E11,2)</f>
        <v>0</v>
      </c>
      <c r="G11" s="55"/>
      <c r="H11" s="47"/>
      <c r="I11" s="75"/>
      <c r="J11" s="54" t="str">
        <f t="shared" si="1"/>
        <v/>
      </c>
      <c r="K11" s="76"/>
    </row>
    <row r="12" spans="1:16" ht="8.1" customHeight="1">
      <c r="A12" s="56" t="str">
        <f>IF(ISBLANK(Table1[[#This Row],[Основни категории ]]),"",CellAbove+0.001)</f>
        <v/>
      </c>
      <c r="B12" s="57"/>
      <c r="C12" s="58"/>
      <c r="D12" s="59"/>
      <c r="E12" s="60"/>
      <c r="F12" s="60"/>
      <c r="G12" s="61" t="str">
        <f>IF(Table1[[#This Row],[Вкупна цена]]=0,"",ROUND(Table1[[#This Row],[Вкупна цена]]/Table1[[#Totals],[Вкупна цена]],4))</f>
        <v/>
      </c>
      <c r="H12" s="62"/>
      <c r="I12" s="63"/>
      <c r="J12" s="60"/>
      <c r="K12" s="64"/>
    </row>
    <row r="13" spans="1:16" s="50" customFormat="1" ht="15" customHeight="1">
      <c r="A13" s="41">
        <v>2.1</v>
      </c>
      <c r="B13" s="128" t="s">
        <v>33</v>
      </c>
      <c r="C13" s="43"/>
      <c r="D13" s="44"/>
      <c r="E13" s="45"/>
      <c r="F13" s="45">
        <f>SUBTOTAL(9,F14:F28)</f>
        <v>0</v>
      </c>
      <c r="G13" s="46">
        <f>IF(F13=0,0,ROUND(F13/F91,4))</f>
        <v>0</v>
      </c>
      <c r="H13" s="47"/>
      <c r="I13" s="48">
        <f>SUBTOTAL(9,I14:I28)</f>
        <v>0</v>
      </c>
      <c r="J13" s="45">
        <f>SUBTOTAL(9,J14:J28)</f>
        <v>0</v>
      </c>
      <c r="K13" s="49"/>
      <c r="M13" s="51"/>
      <c r="N13" s="51"/>
      <c r="O13" s="51"/>
      <c r="P13" s="52"/>
    </row>
    <row r="14" spans="1:16" s="65" customFormat="1" ht="15" customHeight="1">
      <c r="A14" s="53">
        <f t="shared" ref="A14:A27" si="2">IF(AND(ISTEXT(B13),ISTEXT(B14)),CellAbove+0.001,IF(AND(ISTEXT(B13),ISBLANK(B14)),"",IF(AND(ISBLANK(B13),ISTEXT(B14)),A12+0.001,"")))</f>
        <v>2.101</v>
      </c>
      <c r="B14" s="71" t="s">
        <v>16</v>
      </c>
      <c r="C14" s="72" t="s">
        <v>24</v>
      </c>
      <c r="D14" s="73"/>
      <c r="E14" s="74"/>
      <c r="F14" s="54">
        <f>ROUND(D14*E14,2)</f>
        <v>0</v>
      </c>
      <c r="G14" s="55"/>
      <c r="H14" s="47"/>
      <c r="I14" s="75"/>
      <c r="J14" s="54" t="str">
        <f t="shared" ref="J14:J27" si="3">IF(ISBLANK(I14),"",ROUND(F14-I14,2))</f>
        <v/>
      </c>
      <c r="K14" s="76"/>
      <c r="M14" s="66"/>
      <c r="N14" s="66"/>
      <c r="O14" s="66"/>
      <c r="P14" s="67"/>
    </row>
    <row r="15" spans="1:16" s="65" customFormat="1" ht="15" customHeight="1">
      <c r="A15" s="53">
        <f t="shared" si="2"/>
        <v>2.1019999999999999</v>
      </c>
      <c r="B15" s="71" t="s">
        <v>21</v>
      </c>
      <c r="C15" s="72" t="s">
        <v>25</v>
      </c>
      <c r="D15" s="73"/>
      <c r="E15" s="74"/>
      <c r="F15" s="54">
        <f t="shared" ref="F15:F27" si="4">ROUND(D15*E15,2)</f>
        <v>0</v>
      </c>
      <c r="G15" s="55"/>
      <c r="H15" s="47"/>
      <c r="I15" s="75"/>
      <c r="J15" s="54" t="str">
        <f t="shared" si="3"/>
        <v/>
      </c>
      <c r="K15" s="76"/>
    </row>
    <row r="16" spans="1:16" s="65" customFormat="1" ht="15" customHeight="1">
      <c r="A16" s="53">
        <f t="shared" si="2"/>
        <v>2.1029999999999998</v>
      </c>
      <c r="B16" s="77" t="s">
        <v>20</v>
      </c>
      <c r="C16" s="72" t="s">
        <v>7</v>
      </c>
      <c r="D16" s="73"/>
      <c r="E16" s="74"/>
      <c r="F16" s="54">
        <f t="shared" si="4"/>
        <v>0</v>
      </c>
      <c r="G16" s="55"/>
      <c r="H16" s="47"/>
      <c r="I16" s="75"/>
      <c r="J16" s="54" t="str">
        <f t="shared" si="3"/>
        <v/>
      </c>
      <c r="K16" s="76"/>
      <c r="M16" s="66"/>
      <c r="N16" s="66"/>
      <c r="O16" s="66"/>
      <c r="P16" s="67"/>
    </row>
    <row r="17" spans="1:16" s="65" customFormat="1" ht="15" customHeight="1">
      <c r="A17" s="53">
        <f t="shared" si="2"/>
        <v>2.1039999999999996</v>
      </c>
      <c r="B17" s="71" t="s">
        <v>17</v>
      </c>
      <c r="C17" s="72" t="s">
        <v>22</v>
      </c>
      <c r="D17" s="73"/>
      <c r="E17" s="74"/>
      <c r="F17" s="54">
        <f t="shared" si="4"/>
        <v>0</v>
      </c>
      <c r="G17" s="55"/>
      <c r="H17" s="47"/>
      <c r="I17" s="75"/>
      <c r="J17" s="54" t="str">
        <f t="shared" si="3"/>
        <v/>
      </c>
      <c r="K17" s="76"/>
      <c r="M17" s="66"/>
      <c r="N17" s="66"/>
      <c r="O17" s="66"/>
      <c r="P17" s="67"/>
    </row>
    <row r="18" spans="1:16" s="65" customFormat="1" ht="15" customHeight="1">
      <c r="A18" s="53">
        <f t="shared" si="2"/>
        <v>2.1049999999999995</v>
      </c>
      <c r="B18" s="71" t="s">
        <v>18</v>
      </c>
      <c r="C18" s="72" t="s">
        <v>7</v>
      </c>
      <c r="D18" s="73"/>
      <c r="E18" s="74"/>
      <c r="F18" s="54">
        <f t="shared" si="4"/>
        <v>0</v>
      </c>
      <c r="G18" s="55"/>
      <c r="H18" s="47"/>
      <c r="I18" s="75"/>
      <c r="J18" s="54" t="str">
        <f t="shared" si="3"/>
        <v/>
      </c>
      <c r="K18" s="76"/>
      <c r="M18" s="66"/>
      <c r="N18" s="66"/>
      <c r="O18" s="66"/>
      <c r="P18" s="67"/>
    </row>
    <row r="19" spans="1:16" s="65" customFormat="1" ht="15" customHeight="1">
      <c r="A19" s="53">
        <f t="shared" si="2"/>
        <v>2.1059999999999994</v>
      </c>
      <c r="B19" s="71" t="s">
        <v>4</v>
      </c>
      <c r="C19" s="72" t="s">
        <v>23</v>
      </c>
      <c r="D19" s="73"/>
      <c r="E19" s="74"/>
      <c r="F19" s="54">
        <f t="shared" si="4"/>
        <v>0</v>
      </c>
      <c r="G19" s="55"/>
      <c r="H19" s="47"/>
      <c r="I19" s="75"/>
      <c r="J19" s="54" t="str">
        <f t="shared" si="3"/>
        <v/>
      </c>
      <c r="K19" s="76"/>
      <c r="M19" s="67"/>
      <c r="N19" s="67"/>
      <c r="O19" s="67"/>
      <c r="P19" s="67"/>
    </row>
    <row r="20" spans="1:16" s="65" customFormat="1" ht="15" customHeight="1">
      <c r="A20" s="53">
        <f t="shared" si="2"/>
        <v>2.1069999999999993</v>
      </c>
      <c r="B20" s="77" t="s">
        <v>19</v>
      </c>
      <c r="C20" s="72" t="s">
        <v>7</v>
      </c>
      <c r="D20" s="73"/>
      <c r="E20" s="74"/>
      <c r="F20" s="54">
        <f t="shared" si="4"/>
        <v>0</v>
      </c>
      <c r="G20" s="55"/>
      <c r="H20" s="47"/>
      <c r="I20" s="75"/>
      <c r="J20" s="54" t="str">
        <f t="shared" si="3"/>
        <v/>
      </c>
      <c r="K20" s="76"/>
      <c r="M20" s="67"/>
      <c r="N20" s="67"/>
      <c r="O20" s="67"/>
      <c r="P20" s="67"/>
    </row>
    <row r="21" spans="1:16" s="65" customFormat="1" ht="15" customHeight="1">
      <c r="A21" s="53">
        <f t="shared" si="2"/>
        <v>2.1079999999999992</v>
      </c>
      <c r="B21" s="71" t="s">
        <v>32</v>
      </c>
      <c r="C21" s="72" t="s">
        <v>40</v>
      </c>
      <c r="D21" s="73"/>
      <c r="E21" s="74"/>
      <c r="F21" s="54">
        <f t="shared" si="4"/>
        <v>0</v>
      </c>
      <c r="G21" s="55"/>
      <c r="H21" s="47"/>
      <c r="I21" s="75"/>
      <c r="J21" s="54" t="str">
        <f t="shared" si="3"/>
        <v/>
      </c>
      <c r="K21" s="76"/>
    </row>
    <row r="22" spans="1:16" s="65" customFormat="1" ht="15" customHeight="1">
      <c r="A22" s="53" t="str">
        <f t="shared" si="2"/>
        <v/>
      </c>
      <c r="B22" s="71"/>
      <c r="C22" s="72"/>
      <c r="D22" s="73"/>
      <c r="E22" s="74"/>
      <c r="F22" s="54">
        <f t="shared" si="4"/>
        <v>0</v>
      </c>
      <c r="G22" s="55"/>
      <c r="H22" s="47"/>
      <c r="I22" s="75"/>
      <c r="J22" s="54" t="str">
        <f t="shared" si="3"/>
        <v/>
      </c>
      <c r="K22" s="76"/>
    </row>
    <row r="23" spans="1:16" s="65" customFormat="1" ht="15" customHeight="1">
      <c r="A23" s="53" t="str">
        <f t="shared" si="2"/>
        <v/>
      </c>
      <c r="B23" s="71"/>
      <c r="C23" s="72"/>
      <c r="D23" s="73"/>
      <c r="E23" s="74"/>
      <c r="F23" s="54">
        <f t="shared" si="4"/>
        <v>0</v>
      </c>
      <c r="G23" s="55"/>
      <c r="H23" s="47"/>
      <c r="I23" s="75"/>
      <c r="J23" s="54" t="str">
        <f t="shared" si="3"/>
        <v/>
      </c>
      <c r="K23" s="76"/>
    </row>
    <row r="24" spans="1:16" s="65" customFormat="1" ht="15" customHeight="1">
      <c r="A24" s="53" t="str">
        <f t="shared" si="2"/>
        <v/>
      </c>
      <c r="B24" s="71"/>
      <c r="C24" s="72"/>
      <c r="D24" s="73"/>
      <c r="E24" s="74"/>
      <c r="F24" s="54">
        <f t="shared" si="4"/>
        <v>0</v>
      </c>
      <c r="G24" s="55"/>
      <c r="H24" s="47"/>
      <c r="I24" s="75"/>
      <c r="J24" s="54" t="str">
        <f t="shared" si="3"/>
        <v/>
      </c>
      <c r="K24" s="76"/>
    </row>
    <row r="25" spans="1:16" s="65" customFormat="1" ht="15" customHeight="1">
      <c r="A25" s="53" t="str">
        <f t="shared" si="2"/>
        <v/>
      </c>
      <c r="B25" s="71"/>
      <c r="C25" s="72"/>
      <c r="D25" s="73"/>
      <c r="E25" s="74"/>
      <c r="F25" s="54">
        <f t="shared" si="4"/>
        <v>0</v>
      </c>
      <c r="G25" s="55"/>
      <c r="H25" s="47"/>
      <c r="I25" s="75"/>
      <c r="J25" s="54" t="str">
        <f t="shared" si="3"/>
        <v/>
      </c>
      <c r="K25" s="76"/>
    </row>
    <row r="26" spans="1:16" s="65" customFormat="1" ht="15" customHeight="1">
      <c r="A26" s="53" t="str">
        <f t="shared" si="2"/>
        <v/>
      </c>
      <c r="B26" s="71"/>
      <c r="C26" s="72"/>
      <c r="D26" s="73"/>
      <c r="E26" s="74"/>
      <c r="F26" s="54">
        <f t="shared" si="4"/>
        <v>0</v>
      </c>
      <c r="G26" s="55"/>
      <c r="H26" s="47"/>
      <c r="I26" s="75"/>
      <c r="J26" s="54" t="str">
        <f t="shared" si="3"/>
        <v/>
      </c>
      <c r="K26" s="76"/>
    </row>
    <row r="27" spans="1:16" s="65" customFormat="1" ht="15" customHeight="1">
      <c r="A27" s="53" t="str">
        <f t="shared" si="2"/>
        <v/>
      </c>
      <c r="B27" s="71"/>
      <c r="C27" s="72"/>
      <c r="D27" s="73"/>
      <c r="E27" s="74"/>
      <c r="F27" s="54">
        <f t="shared" si="4"/>
        <v>0</v>
      </c>
      <c r="G27" s="55"/>
      <c r="H27" s="47"/>
      <c r="I27" s="75"/>
      <c r="J27" s="54" t="str">
        <f t="shared" si="3"/>
        <v/>
      </c>
      <c r="K27" s="76"/>
    </row>
    <row r="28" spans="1:16" ht="8.1" customHeight="1">
      <c r="A28" s="56" t="str">
        <f>IF(ISBLANK(Table1[[#This Row],[Основни категории ]]),"",CellAbove+0.01)</f>
        <v/>
      </c>
      <c r="B28" s="57"/>
      <c r="C28" s="58"/>
      <c r="D28" s="59"/>
      <c r="E28" s="60"/>
      <c r="F28" s="60"/>
      <c r="G28" s="61" t="str">
        <f>IF(Table1[[#This Row],[Вкупна цена]]=0,"",ROUND(Table1[[#This Row],[Вкупна цена]]/Table1[[#Totals],[Вкупна цена]],4))</f>
        <v/>
      </c>
      <c r="H28" s="62"/>
      <c r="I28" s="63"/>
      <c r="J28" s="60"/>
      <c r="K28" s="64"/>
    </row>
    <row r="29" spans="1:16" ht="15" customHeight="1">
      <c r="A29" s="41">
        <v>2.2000000000000002</v>
      </c>
      <c r="B29" s="128" t="s">
        <v>34</v>
      </c>
      <c r="C29" s="43"/>
      <c r="D29" s="44"/>
      <c r="E29" s="45"/>
      <c r="F29" s="45">
        <f>SUBTOTAL(9,F30:F44)</f>
        <v>0</v>
      </c>
      <c r="G29" s="46">
        <f>IF(F29=0,0,ROUND(F29/F91,4))</f>
        <v>0</v>
      </c>
      <c r="H29" s="47"/>
      <c r="I29" s="48">
        <f>SUBTOTAL(9,I30:I44)</f>
        <v>0</v>
      </c>
      <c r="J29" s="45">
        <f>SUBTOTAL(9,J30:J44)</f>
        <v>0</v>
      </c>
      <c r="K29" s="49"/>
    </row>
    <row r="30" spans="1:16" ht="15" customHeight="1">
      <c r="A30" s="53">
        <f>IF(ISBLANK(Table1[[#This Row],[Основни категории ]]),"",CellAbove+0.001)</f>
        <v>2.2010000000000001</v>
      </c>
      <c r="B30" s="71" t="s">
        <v>16</v>
      </c>
      <c r="C30" s="72" t="s">
        <v>24</v>
      </c>
      <c r="D30" s="73"/>
      <c r="E30" s="74"/>
      <c r="F30" s="54">
        <f>ROUND(D30*E30,2)</f>
        <v>0</v>
      </c>
      <c r="G30" s="55"/>
      <c r="H30" s="47"/>
      <c r="I30" s="75"/>
      <c r="J30" s="54" t="str">
        <f t="shared" ref="J30:J43" si="5">IF(ISBLANK(I30),"",ROUND(F30-I30,2))</f>
        <v/>
      </c>
      <c r="K30" s="76"/>
    </row>
    <row r="31" spans="1:16" ht="15" customHeight="1">
      <c r="A31" s="53">
        <f>IF(ISBLANK(Table1[[#This Row],[Основни категории ]]),"",CellAbove+0.001)</f>
        <v>2.202</v>
      </c>
      <c r="B31" s="71" t="s">
        <v>21</v>
      </c>
      <c r="C31" s="72" t="s">
        <v>25</v>
      </c>
      <c r="D31" s="73"/>
      <c r="E31" s="74"/>
      <c r="F31" s="54">
        <f t="shared" ref="F31:F43" si="6">ROUND(D31*E31,2)</f>
        <v>0</v>
      </c>
      <c r="G31" s="55"/>
      <c r="H31" s="47"/>
      <c r="I31" s="75"/>
      <c r="J31" s="54" t="str">
        <f t="shared" si="5"/>
        <v/>
      </c>
      <c r="K31" s="76"/>
    </row>
    <row r="32" spans="1:16" ht="15" customHeight="1">
      <c r="A32" s="53">
        <f>IF(ISBLANK(Table1[[#This Row],[Основни категории ]]),"",CellAbove+0.001)</f>
        <v>2.2029999999999998</v>
      </c>
      <c r="B32" s="77" t="s">
        <v>20</v>
      </c>
      <c r="C32" s="72" t="s">
        <v>7</v>
      </c>
      <c r="D32" s="73"/>
      <c r="E32" s="74"/>
      <c r="F32" s="54">
        <f t="shared" si="6"/>
        <v>0</v>
      </c>
      <c r="G32" s="55"/>
      <c r="H32" s="47"/>
      <c r="I32" s="75"/>
      <c r="J32" s="54" t="str">
        <f t="shared" si="5"/>
        <v/>
      </c>
      <c r="K32" s="76"/>
    </row>
    <row r="33" spans="1:11" ht="15" customHeight="1">
      <c r="A33" s="53">
        <f>IF(ISBLANK(Table1[[#This Row],[Основни категории ]]),"",CellAbove+0.001)</f>
        <v>2.2039999999999997</v>
      </c>
      <c r="B33" s="71" t="s">
        <v>17</v>
      </c>
      <c r="C33" s="72" t="s">
        <v>22</v>
      </c>
      <c r="D33" s="73"/>
      <c r="E33" s="74"/>
      <c r="F33" s="54">
        <f t="shared" si="6"/>
        <v>0</v>
      </c>
      <c r="G33" s="55"/>
      <c r="H33" s="47"/>
      <c r="I33" s="75"/>
      <c r="J33" s="54" t="str">
        <f t="shared" si="5"/>
        <v/>
      </c>
      <c r="K33" s="76"/>
    </row>
    <row r="34" spans="1:11" ht="15" customHeight="1">
      <c r="A34" s="53">
        <f>IF(ISBLANK(Table1[[#This Row],[Основни категории ]]),"",CellAbove+0.001)</f>
        <v>2.2049999999999996</v>
      </c>
      <c r="B34" s="71" t="s">
        <v>18</v>
      </c>
      <c r="C34" s="72" t="s">
        <v>7</v>
      </c>
      <c r="D34" s="73"/>
      <c r="E34" s="74"/>
      <c r="F34" s="54">
        <f t="shared" si="6"/>
        <v>0</v>
      </c>
      <c r="G34" s="55"/>
      <c r="H34" s="47"/>
      <c r="I34" s="75"/>
      <c r="J34" s="54" t="str">
        <f t="shared" si="5"/>
        <v/>
      </c>
      <c r="K34" s="76"/>
    </row>
    <row r="35" spans="1:11" ht="15" customHeight="1">
      <c r="A35" s="53">
        <f>IF(ISBLANK(Table1[[#This Row],[Основни категории ]]),"",CellAbove+0.001)</f>
        <v>2.2059999999999995</v>
      </c>
      <c r="B35" s="71" t="s">
        <v>18</v>
      </c>
      <c r="C35" s="72" t="s">
        <v>23</v>
      </c>
      <c r="D35" s="73"/>
      <c r="E35" s="74"/>
      <c r="F35" s="54">
        <f t="shared" si="6"/>
        <v>0</v>
      </c>
      <c r="G35" s="55"/>
      <c r="H35" s="47"/>
      <c r="I35" s="75"/>
      <c r="J35" s="54" t="str">
        <f t="shared" si="5"/>
        <v/>
      </c>
      <c r="K35" s="76"/>
    </row>
    <row r="36" spans="1:11" ht="15" customHeight="1">
      <c r="A36" s="53">
        <f>IF(ISBLANK(Table1[[#This Row],[Основни категории ]]),"",CellAbove+0.001)</f>
        <v>2.2069999999999994</v>
      </c>
      <c r="B36" s="77" t="s">
        <v>19</v>
      </c>
      <c r="C36" s="72" t="s">
        <v>7</v>
      </c>
      <c r="D36" s="73"/>
      <c r="E36" s="74"/>
      <c r="F36" s="54">
        <f t="shared" si="6"/>
        <v>0</v>
      </c>
      <c r="G36" s="55"/>
      <c r="H36" s="47"/>
      <c r="I36" s="75"/>
      <c r="J36" s="54" t="str">
        <f t="shared" si="5"/>
        <v/>
      </c>
      <c r="K36" s="76"/>
    </row>
    <row r="37" spans="1:11" ht="15" customHeight="1">
      <c r="A37" s="53">
        <f>IF(ISBLANK(Table1[[#This Row],[Основни категории ]]),"",CellAbove+0.001)</f>
        <v>2.2079999999999993</v>
      </c>
      <c r="B37" s="71" t="s">
        <v>32</v>
      </c>
      <c r="C37" s="72" t="s">
        <v>40</v>
      </c>
      <c r="D37" s="73"/>
      <c r="E37" s="74"/>
      <c r="F37" s="54">
        <f t="shared" si="6"/>
        <v>0</v>
      </c>
      <c r="G37" s="55"/>
      <c r="H37" s="47"/>
      <c r="I37" s="75"/>
      <c r="J37" s="54" t="str">
        <f t="shared" si="5"/>
        <v/>
      </c>
      <c r="K37" s="76"/>
    </row>
    <row r="38" spans="1:11" ht="15" customHeight="1">
      <c r="A38" s="53" t="str">
        <f>IF(ISBLANK(Table1[[#This Row],[Основни категории ]]),"",CellAbove+0.001)</f>
        <v/>
      </c>
      <c r="B38" s="71"/>
      <c r="C38" s="72"/>
      <c r="D38" s="73"/>
      <c r="E38" s="74"/>
      <c r="F38" s="54">
        <f t="shared" si="6"/>
        <v>0</v>
      </c>
      <c r="G38" s="55"/>
      <c r="H38" s="47"/>
      <c r="I38" s="75"/>
      <c r="J38" s="54" t="str">
        <f t="shared" si="5"/>
        <v/>
      </c>
      <c r="K38" s="76"/>
    </row>
    <row r="39" spans="1:11" ht="15" customHeight="1">
      <c r="A39" s="53" t="str">
        <f>IF(ISBLANK(Table1[[#This Row],[Основни категории ]]),"",CellAbove+0.001)</f>
        <v/>
      </c>
      <c r="B39" s="71"/>
      <c r="C39" s="72"/>
      <c r="D39" s="73"/>
      <c r="E39" s="74"/>
      <c r="F39" s="54">
        <f t="shared" si="6"/>
        <v>0</v>
      </c>
      <c r="G39" s="55"/>
      <c r="H39" s="47"/>
      <c r="I39" s="75"/>
      <c r="J39" s="54" t="str">
        <f t="shared" si="5"/>
        <v/>
      </c>
      <c r="K39" s="76"/>
    </row>
    <row r="40" spans="1:11" ht="15" customHeight="1">
      <c r="A40" s="53" t="str">
        <f>IF(ISBLANK(Table1[[#This Row],[Основни категории ]]),"",CellAbove+0.001)</f>
        <v/>
      </c>
      <c r="B40" s="71"/>
      <c r="C40" s="72"/>
      <c r="D40" s="73"/>
      <c r="E40" s="74"/>
      <c r="F40" s="54">
        <f t="shared" si="6"/>
        <v>0</v>
      </c>
      <c r="G40" s="55"/>
      <c r="H40" s="47"/>
      <c r="I40" s="75"/>
      <c r="J40" s="54" t="str">
        <f t="shared" si="5"/>
        <v/>
      </c>
      <c r="K40" s="76"/>
    </row>
    <row r="41" spans="1:11" ht="15" customHeight="1">
      <c r="A41" s="53" t="str">
        <f>IF(ISBLANK(Table1[[#This Row],[Основни категории ]]),"",CellAbove+0.001)</f>
        <v/>
      </c>
      <c r="B41" s="71"/>
      <c r="C41" s="72"/>
      <c r="D41" s="73"/>
      <c r="E41" s="74"/>
      <c r="F41" s="54">
        <f t="shared" si="6"/>
        <v>0</v>
      </c>
      <c r="G41" s="55"/>
      <c r="H41" s="47"/>
      <c r="I41" s="75"/>
      <c r="J41" s="54" t="str">
        <f t="shared" si="5"/>
        <v/>
      </c>
      <c r="K41" s="76"/>
    </row>
    <row r="42" spans="1:11" ht="15" customHeight="1">
      <c r="A42" s="68" t="str">
        <f>IF(ISBLANK(Table1[[#This Row],[Основни категории ]]),"",CellAbove+0.001)</f>
        <v/>
      </c>
      <c r="B42" s="78"/>
      <c r="C42" s="79"/>
      <c r="D42" s="80"/>
      <c r="E42" s="81"/>
      <c r="F42" s="54">
        <f t="shared" si="6"/>
        <v>0</v>
      </c>
      <c r="G42" s="69"/>
      <c r="H42" s="47"/>
      <c r="I42" s="82"/>
      <c r="J42" s="54" t="str">
        <f t="shared" si="5"/>
        <v/>
      </c>
      <c r="K42" s="83"/>
    </row>
    <row r="43" spans="1:11" ht="15" customHeight="1">
      <c r="A43" s="68" t="str">
        <f>IF(ISBLANK(Table1[[#This Row],[Основни категории ]]),"",CellAbove+0.001)</f>
        <v/>
      </c>
      <c r="B43" s="78"/>
      <c r="C43" s="79"/>
      <c r="D43" s="80"/>
      <c r="E43" s="81"/>
      <c r="F43" s="54">
        <f t="shared" si="6"/>
        <v>0</v>
      </c>
      <c r="G43" s="69"/>
      <c r="H43" s="47"/>
      <c r="I43" s="82"/>
      <c r="J43" s="54" t="str">
        <f t="shared" si="5"/>
        <v/>
      </c>
      <c r="K43" s="83"/>
    </row>
    <row r="44" spans="1:11" ht="8.1" customHeight="1">
      <c r="A44" s="56" t="str">
        <f>IF(ISBLANK(Table1[[#This Row],[Основни категории ]]),"",CellAbove+0.001)</f>
        <v/>
      </c>
      <c r="B44" s="57"/>
      <c r="C44" s="58"/>
      <c r="D44" s="59"/>
      <c r="E44" s="60"/>
      <c r="F44" s="60"/>
      <c r="G44" s="61" t="str">
        <f>IF(Table1[[#This Row],[Вкупна цена]]=0,"",ROUND(Table1[[#This Row],[Вкупна цена]]/Table1[[#Totals],[Вкупна цена]],4))</f>
        <v/>
      </c>
      <c r="H44" s="62"/>
      <c r="I44" s="63"/>
      <c r="J44" s="60"/>
      <c r="K44" s="64"/>
    </row>
    <row r="45" spans="1:11">
      <c r="A45" s="41">
        <v>2.2999999999999998</v>
      </c>
      <c r="B45" s="128" t="s">
        <v>35</v>
      </c>
      <c r="C45" s="43"/>
      <c r="D45" s="44"/>
      <c r="E45" s="45"/>
      <c r="F45" s="45">
        <f>SUBTOTAL(9,F46:F60)</f>
        <v>0</v>
      </c>
      <c r="G45" s="46">
        <f>IF(F45=0,0,ROUND(F45/F91,4))</f>
        <v>0</v>
      </c>
      <c r="H45" s="47"/>
      <c r="I45" s="48">
        <f>SUBTOTAL(9,I46:I60)</f>
        <v>0</v>
      </c>
      <c r="J45" s="45">
        <f>SUBTOTAL(9,J46:J60)</f>
        <v>0</v>
      </c>
      <c r="K45" s="49"/>
    </row>
    <row r="46" spans="1:11">
      <c r="A46" s="53">
        <f>IF(ISBLANK(Table1[[#This Row],[Основни категории ]]),"",CellAbove+0.001)</f>
        <v>2.3009999999999997</v>
      </c>
      <c r="B46" s="71" t="s">
        <v>16</v>
      </c>
      <c r="C46" s="72" t="s">
        <v>24</v>
      </c>
      <c r="D46" s="73"/>
      <c r="E46" s="74"/>
      <c r="F46" s="54">
        <f>ROUND(D46*E46,2)</f>
        <v>0</v>
      </c>
      <c r="G46" s="55"/>
      <c r="H46" s="47"/>
      <c r="I46" s="75"/>
      <c r="J46" s="54" t="str">
        <f t="shared" ref="J46:J59" si="7">IF(ISBLANK(I46),"",ROUND(F46-I46,2))</f>
        <v/>
      </c>
      <c r="K46" s="76"/>
    </row>
    <row r="47" spans="1:11">
      <c r="A47" s="53">
        <f>IF(ISBLANK(Table1[[#This Row],[Основни категории ]]),"",CellAbove+0.001)</f>
        <v>2.3019999999999996</v>
      </c>
      <c r="B47" s="71" t="s">
        <v>21</v>
      </c>
      <c r="C47" s="72" t="s">
        <v>25</v>
      </c>
      <c r="D47" s="73"/>
      <c r="E47" s="74"/>
      <c r="F47" s="54">
        <f t="shared" ref="F47:F59" si="8">ROUND(D47*E47,2)</f>
        <v>0</v>
      </c>
      <c r="G47" s="55"/>
      <c r="H47" s="47"/>
      <c r="I47" s="75"/>
      <c r="J47" s="54" t="str">
        <f t="shared" si="7"/>
        <v/>
      </c>
      <c r="K47" s="76"/>
    </row>
    <row r="48" spans="1:11">
      <c r="A48" s="53">
        <f>IF(ISBLANK(Table1[[#This Row],[Основни категории ]]),"",CellAbove+0.001)</f>
        <v>2.3029999999999995</v>
      </c>
      <c r="B48" s="77" t="s">
        <v>20</v>
      </c>
      <c r="C48" s="72" t="s">
        <v>7</v>
      </c>
      <c r="D48" s="73"/>
      <c r="E48" s="74"/>
      <c r="F48" s="54">
        <f t="shared" si="8"/>
        <v>0</v>
      </c>
      <c r="G48" s="55"/>
      <c r="H48" s="47"/>
      <c r="I48" s="75"/>
      <c r="J48" s="54" t="str">
        <f t="shared" si="7"/>
        <v/>
      </c>
      <c r="K48" s="76"/>
    </row>
    <row r="49" spans="1:11">
      <c r="A49" s="53">
        <f>IF(ISBLANK(Table1[[#This Row],[Основни категории ]]),"",CellAbove+0.001)</f>
        <v>2.3039999999999994</v>
      </c>
      <c r="B49" s="71" t="s">
        <v>17</v>
      </c>
      <c r="C49" s="72" t="s">
        <v>22</v>
      </c>
      <c r="D49" s="73"/>
      <c r="E49" s="74"/>
      <c r="F49" s="54">
        <f t="shared" si="8"/>
        <v>0</v>
      </c>
      <c r="G49" s="55"/>
      <c r="H49" s="47"/>
      <c r="I49" s="75"/>
      <c r="J49" s="54" t="str">
        <f t="shared" si="7"/>
        <v/>
      </c>
      <c r="K49" s="76"/>
    </row>
    <row r="50" spans="1:11">
      <c r="A50" s="53">
        <f>IF(ISBLANK(Table1[[#This Row],[Основни категории ]]),"",CellAbove+0.001)</f>
        <v>2.3049999999999993</v>
      </c>
      <c r="B50" s="71" t="s">
        <v>18</v>
      </c>
      <c r="C50" s="72" t="s">
        <v>7</v>
      </c>
      <c r="D50" s="73"/>
      <c r="E50" s="74"/>
      <c r="F50" s="54">
        <f t="shared" si="8"/>
        <v>0</v>
      </c>
      <c r="G50" s="55"/>
      <c r="H50" s="47"/>
      <c r="I50" s="75"/>
      <c r="J50" s="54" t="str">
        <f t="shared" si="7"/>
        <v/>
      </c>
      <c r="K50" s="76"/>
    </row>
    <row r="51" spans="1:11">
      <c r="A51" s="53">
        <f>IF(ISBLANK(Table1[[#This Row],[Основни категории ]]),"",CellAbove+0.001)</f>
        <v>2.3059999999999992</v>
      </c>
      <c r="B51" s="71" t="s">
        <v>4</v>
      </c>
      <c r="C51" s="72" t="s">
        <v>23</v>
      </c>
      <c r="D51" s="73"/>
      <c r="E51" s="74"/>
      <c r="F51" s="54">
        <f t="shared" si="8"/>
        <v>0</v>
      </c>
      <c r="G51" s="55"/>
      <c r="H51" s="47"/>
      <c r="I51" s="75"/>
      <c r="J51" s="54" t="str">
        <f t="shared" si="7"/>
        <v/>
      </c>
      <c r="K51" s="76"/>
    </row>
    <row r="52" spans="1:11">
      <c r="A52" s="53">
        <f>IF(ISBLANK(Table1[[#This Row],[Основни категории ]]),"",CellAbove+0.001)</f>
        <v>2.3069999999999991</v>
      </c>
      <c r="B52" s="77" t="s">
        <v>19</v>
      </c>
      <c r="C52" s="72" t="s">
        <v>7</v>
      </c>
      <c r="D52" s="73"/>
      <c r="E52" s="74"/>
      <c r="F52" s="54">
        <f t="shared" si="8"/>
        <v>0</v>
      </c>
      <c r="G52" s="55"/>
      <c r="H52" s="47"/>
      <c r="I52" s="75"/>
      <c r="J52" s="54" t="str">
        <f t="shared" si="7"/>
        <v/>
      </c>
      <c r="K52" s="76"/>
    </row>
    <row r="53" spans="1:11">
      <c r="A53" s="53">
        <f>IF(ISBLANK(Table1[[#This Row],[Основни категории ]]),"",CellAbove+0.001)</f>
        <v>2.3079999999999989</v>
      </c>
      <c r="B53" s="71" t="s">
        <v>32</v>
      </c>
      <c r="C53" s="72" t="s">
        <v>40</v>
      </c>
      <c r="D53" s="73"/>
      <c r="E53" s="74"/>
      <c r="F53" s="54">
        <f t="shared" si="8"/>
        <v>0</v>
      </c>
      <c r="G53" s="55"/>
      <c r="H53" s="47"/>
      <c r="I53" s="75"/>
      <c r="J53" s="54" t="str">
        <f t="shared" si="7"/>
        <v/>
      </c>
      <c r="K53" s="76"/>
    </row>
    <row r="54" spans="1:11">
      <c r="A54" s="53" t="str">
        <f>IF(ISBLANK(Table1[[#This Row],[Основни категории ]]),"",CellAbove+0.001)</f>
        <v/>
      </c>
      <c r="B54" s="78"/>
      <c r="C54" s="79"/>
      <c r="D54" s="80"/>
      <c r="E54" s="81"/>
      <c r="F54" s="54">
        <f t="shared" si="8"/>
        <v>0</v>
      </c>
      <c r="G54" s="69"/>
      <c r="H54" s="47"/>
      <c r="I54" s="82"/>
      <c r="J54" s="54" t="str">
        <f t="shared" si="7"/>
        <v/>
      </c>
      <c r="K54" s="83"/>
    </row>
    <row r="55" spans="1:11">
      <c r="A55" s="53" t="str">
        <f>IF(ISBLANK(Table1[[#This Row],[Основни категории ]]),"",CellAbove+0.001)</f>
        <v/>
      </c>
      <c r="B55" s="78"/>
      <c r="C55" s="79"/>
      <c r="D55" s="80"/>
      <c r="E55" s="81"/>
      <c r="F55" s="54">
        <f t="shared" si="8"/>
        <v>0</v>
      </c>
      <c r="G55" s="69"/>
      <c r="H55" s="47"/>
      <c r="I55" s="82"/>
      <c r="J55" s="54" t="str">
        <f t="shared" si="7"/>
        <v/>
      </c>
      <c r="K55" s="83"/>
    </row>
    <row r="56" spans="1:11">
      <c r="A56" s="53" t="str">
        <f>IF(ISBLANK(Table1[[#This Row],[Основни категории ]]),"",CellAbove+0.001)</f>
        <v/>
      </c>
      <c r="B56" s="78"/>
      <c r="C56" s="79"/>
      <c r="D56" s="80"/>
      <c r="E56" s="81"/>
      <c r="F56" s="54">
        <f t="shared" si="8"/>
        <v>0</v>
      </c>
      <c r="G56" s="69"/>
      <c r="H56" s="47"/>
      <c r="I56" s="82"/>
      <c r="J56" s="54" t="str">
        <f t="shared" si="7"/>
        <v/>
      </c>
      <c r="K56" s="83"/>
    </row>
    <row r="57" spans="1:11">
      <c r="A57" s="53" t="str">
        <f>IF(ISBLANK(Table1[[#This Row],[Основни категории ]]),"",CellAbove+0.001)</f>
        <v/>
      </c>
      <c r="B57" s="78"/>
      <c r="C57" s="79"/>
      <c r="D57" s="80"/>
      <c r="E57" s="81"/>
      <c r="F57" s="54">
        <f t="shared" si="8"/>
        <v>0</v>
      </c>
      <c r="G57" s="69"/>
      <c r="H57" s="47"/>
      <c r="I57" s="82"/>
      <c r="J57" s="54" t="str">
        <f t="shared" si="7"/>
        <v/>
      </c>
      <c r="K57" s="83"/>
    </row>
    <row r="58" spans="1:11">
      <c r="A58" s="53" t="str">
        <f>IF(ISBLANK(Table1[[#This Row],[Основни категории ]]),"",CellAbove+0.001)</f>
        <v/>
      </c>
      <c r="B58" s="78"/>
      <c r="C58" s="79"/>
      <c r="D58" s="80"/>
      <c r="E58" s="81"/>
      <c r="F58" s="54">
        <f t="shared" si="8"/>
        <v>0</v>
      </c>
      <c r="G58" s="69"/>
      <c r="H58" s="47"/>
      <c r="I58" s="82"/>
      <c r="J58" s="54" t="str">
        <f t="shared" si="7"/>
        <v/>
      </c>
      <c r="K58" s="83"/>
    </row>
    <row r="59" spans="1:11">
      <c r="A59" s="53" t="str">
        <f>IF(ISBLANK(Table1[[#This Row],[Основни категории ]]),"",CellAbove+0.001)</f>
        <v/>
      </c>
      <c r="B59" s="78"/>
      <c r="C59" s="79"/>
      <c r="D59" s="80"/>
      <c r="E59" s="81"/>
      <c r="F59" s="54">
        <f t="shared" si="8"/>
        <v>0</v>
      </c>
      <c r="G59" s="69"/>
      <c r="H59" s="47"/>
      <c r="I59" s="82"/>
      <c r="J59" s="54" t="str">
        <f t="shared" si="7"/>
        <v/>
      </c>
      <c r="K59" s="83"/>
    </row>
    <row r="60" spans="1:11" ht="8.1" customHeight="1">
      <c r="A60" s="56" t="str">
        <f>IF(ISBLANK(Table1[[#This Row],[Основни категории ]]),"",CellAbove+0.001)</f>
        <v/>
      </c>
      <c r="B60" s="57"/>
      <c r="C60" s="58"/>
      <c r="D60" s="59"/>
      <c r="E60" s="60"/>
      <c r="F60" s="60"/>
      <c r="G60" s="61" t="str">
        <f>IF(Table1[[#This Row],[Вкупна цена]]=0,"",ROUND(Table1[[#This Row],[Вкупна цена]]/Table1[[#Totals],[Вкупна цена]],4))</f>
        <v/>
      </c>
      <c r="H60" s="62"/>
      <c r="I60" s="63"/>
      <c r="J60" s="60"/>
      <c r="K60" s="64"/>
    </row>
    <row r="61" spans="1:11">
      <c r="A61" s="41">
        <v>2.4</v>
      </c>
      <c r="B61" s="128" t="s">
        <v>36</v>
      </c>
      <c r="C61" s="43"/>
      <c r="D61" s="44"/>
      <c r="E61" s="45"/>
      <c r="F61" s="45">
        <f>SUBTOTAL(9,F62:F76)</f>
        <v>0</v>
      </c>
      <c r="G61" s="46">
        <f>IF(F61=0,0,ROUND(F61/F91,4))</f>
        <v>0</v>
      </c>
      <c r="H61" s="47"/>
      <c r="I61" s="48">
        <f>SUBTOTAL(9,I62:I76)</f>
        <v>0</v>
      </c>
      <c r="J61" s="45">
        <f>SUBTOTAL(9,J62:J76)</f>
        <v>0</v>
      </c>
      <c r="K61" s="49"/>
    </row>
    <row r="62" spans="1:11">
      <c r="A62" s="53">
        <f>IF(ISBLANK(Table1[[#This Row],[Основни категории ]]),"",CellAbove+0.001)</f>
        <v>2.4009999999999998</v>
      </c>
      <c r="B62" s="71" t="s">
        <v>16</v>
      </c>
      <c r="C62" s="72" t="s">
        <v>24</v>
      </c>
      <c r="D62" s="73"/>
      <c r="E62" s="74"/>
      <c r="F62" s="54">
        <f>ROUND(D62*E62,2)</f>
        <v>0</v>
      </c>
      <c r="G62" s="55"/>
      <c r="H62" s="47"/>
      <c r="I62" s="75"/>
      <c r="J62" s="54" t="str">
        <f t="shared" ref="J62:J75" si="9">IF(ISBLANK(I62),"",ROUND(F62-I62,2))</f>
        <v/>
      </c>
      <c r="K62" s="76"/>
    </row>
    <row r="63" spans="1:11">
      <c r="A63" s="53">
        <f>IF(ISBLANK(Table1[[#This Row],[Основни категории ]]),"",CellAbove+0.001)</f>
        <v>2.4019999999999997</v>
      </c>
      <c r="B63" s="71" t="s">
        <v>21</v>
      </c>
      <c r="C63" s="72" t="s">
        <v>25</v>
      </c>
      <c r="D63" s="73"/>
      <c r="E63" s="74"/>
      <c r="F63" s="54">
        <f t="shared" ref="F63:F75" si="10">ROUND(D63*E63,2)</f>
        <v>0</v>
      </c>
      <c r="G63" s="55"/>
      <c r="H63" s="47"/>
      <c r="I63" s="75"/>
      <c r="J63" s="54" t="str">
        <f t="shared" si="9"/>
        <v/>
      </c>
      <c r="K63" s="76"/>
    </row>
    <row r="64" spans="1:11">
      <c r="A64" s="53">
        <f>IF(ISBLANK(Table1[[#This Row],[Основни категории ]]),"",CellAbove+0.001)</f>
        <v>2.4029999999999996</v>
      </c>
      <c r="B64" s="77" t="s">
        <v>20</v>
      </c>
      <c r="C64" s="72" t="s">
        <v>7</v>
      </c>
      <c r="D64" s="73"/>
      <c r="E64" s="74"/>
      <c r="F64" s="54">
        <f t="shared" si="10"/>
        <v>0</v>
      </c>
      <c r="G64" s="55"/>
      <c r="H64" s="47"/>
      <c r="I64" s="75"/>
      <c r="J64" s="54" t="str">
        <f t="shared" si="9"/>
        <v/>
      </c>
      <c r="K64" s="76"/>
    </row>
    <row r="65" spans="1:11">
      <c r="A65" s="53">
        <f>IF(ISBLANK(Table1[[#This Row],[Основни категории ]]),"",CellAbove+0.001)</f>
        <v>2.4039999999999995</v>
      </c>
      <c r="B65" s="71" t="s">
        <v>17</v>
      </c>
      <c r="C65" s="72" t="s">
        <v>22</v>
      </c>
      <c r="D65" s="73"/>
      <c r="E65" s="74"/>
      <c r="F65" s="54">
        <f t="shared" si="10"/>
        <v>0</v>
      </c>
      <c r="G65" s="55"/>
      <c r="H65" s="47"/>
      <c r="I65" s="75"/>
      <c r="J65" s="54" t="str">
        <f t="shared" si="9"/>
        <v/>
      </c>
      <c r="K65" s="76"/>
    </row>
    <row r="66" spans="1:11">
      <c r="A66" s="53">
        <f>IF(ISBLANK(Table1[[#This Row],[Основни категории ]]),"",CellAbove+0.001)</f>
        <v>2.4049999999999994</v>
      </c>
      <c r="B66" s="71" t="s">
        <v>18</v>
      </c>
      <c r="C66" s="72" t="s">
        <v>7</v>
      </c>
      <c r="D66" s="73"/>
      <c r="E66" s="74"/>
      <c r="F66" s="54">
        <f t="shared" si="10"/>
        <v>0</v>
      </c>
      <c r="G66" s="55"/>
      <c r="H66" s="47"/>
      <c r="I66" s="75"/>
      <c r="J66" s="54" t="str">
        <f t="shared" si="9"/>
        <v/>
      </c>
      <c r="K66" s="76"/>
    </row>
    <row r="67" spans="1:11">
      <c r="A67" s="53">
        <f>IF(ISBLANK(Table1[[#This Row],[Основни категории ]]),"",CellAbove+0.001)</f>
        <v>2.4059999999999993</v>
      </c>
      <c r="B67" s="71" t="s">
        <v>4</v>
      </c>
      <c r="C67" s="72" t="s">
        <v>23</v>
      </c>
      <c r="D67" s="73"/>
      <c r="E67" s="74"/>
      <c r="F67" s="54">
        <f t="shared" si="10"/>
        <v>0</v>
      </c>
      <c r="G67" s="55"/>
      <c r="H67" s="47"/>
      <c r="I67" s="75"/>
      <c r="J67" s="54" t="str">
        <f t="shared" si="9"/>
        <v/>
      </c>
      <c r="K67" s="76"/>
    </row>
    <row r="68" spans="1:11">
      <c r="A68" s="53">
        <f>IF(ISBLANK(Table1[[#This Row],[Основни категории ]]),"",CellAbove+0.001)</f>
        <v>2.4069999999999991</v>
      </c>
      <c r="B68" s="77" t="s">
        <v>19</v>
      </c>
      <c r="C68" s="72" t="s">
        <v>7</v>
      </c>
      <c r="D68" s="73"/>
      <c r="E68" s="74"/>
      <c r="F68" s="54">
        <f t="shared" si="10"/>
        <v>0</v>
      </c>
      <c r="G68" s="55"/>
      <c r="H68" s="47"/>
      <c r="I68" s="75"/>
      <c r="J68" s="54" t="str">
        <f t="shared" si="9"/>
        <v/>
      </c>
      <c r="K68" s="76"/>
    </row>
    <row r="69" spans="1:11">
      <c r="A69" s="53">
        <f>IF(ISBLANK(Table1[[#This Row],[Основни категории ]]),"",CellAbove+0.001)</f>
        <v>2.407999999999999</v>
      </c>
      <c r="B69" s="71" t="s">
        <v>32</v>
      </c>
      <c r="C69" s="72" t="s">
        <v>40</v>
      </c>
      <c r="D69" s="73"/>
      <c r="E69" s="74"/>
      <c r="F69" s="54">
        <f t="shared" si="10"/>
        <v>0</v>
      </c>
      <c r="G69" s="55"/>
      <c r="H69" s="47"/>
      <c r="I69" s="75"/>
      <c r="J69" s="54" t="str">
        <f t="shared" si="9"/>
        <v/>
      </c>
      <c r="K69" s="76"/>
    </row>
    <row r="70" spans="1:11">
      <c r="A70" s="53" t="str">
        <f>IF(ISBLANK(Table1[[#This Row],[Основни категории ]]),"",CellAbove+0.001)</f>
        <v/>
      </c>
      <c r="B70" s="78"/>
      <c r="C70" s="79"/>
      <c r="D70" s="80"/>
      <c r="E70" s="81"/>
      <c r="F70" s="54">
        <f t="shared" si="10"/>
        <v>0</v>
      </c>
      <c r="G70" s="69"/>
      <c r="H70" s="47"/>
      <c r="I70" s="82"/>
      <c r="J70" s="54" t="str">
        <f t="shared" si="9"/>
        <v/>
      </c>
      <c r="K70" s="83"/>
    </row>
    <row r="71" spans="1:11">
      <c r="A71" s="53" t="str">
        <f>IF(ISBLANK(Table1[[#This Row],[Основни категории ]]),"",CellAbove+0.001)</f>
        <v/>
      </c>
      <c r="B71" s="78"/>
      <c r="C71" s="79"/>
      <c r="D71" s="80"/>
      <c r="E71" s="81"/>
      <c r="F71" s="54">
        <f t="shared" si="10"/>
        <v>0</v>
      </c>
      <c r="G71" s="69"/>
      <c r="H71" s="47"/>
      <c r="I71" s="82"/>
      <c r="J71" s="54" t="str">
        <f t="shared" si="9"/>
        <v/>
      </c>
      <c r="K71" s="83"/>
    </row>
    <row r="72" spans="1:11">
      <c r="A72" s="53" t="str">
        <f>IF(ISBLANK(Table1[[#This Row],[Основни категории ]]),"",CellAbove+0.001)</f>
        <v/>
      </c>
      <c r="B72" s="78"/>
      <c r="C72" s="79"/>
      <c r="D72" s="80"/>
      <c r="E72" s="81"/>
      <c r="F72" s="54">
        <f t="shared" si="10"/>
        <v>0</v>
      </c>
      <c r="G72" s="69"/>
      <c r="H72" s="47"/>
      <c r="I72" s="82"/>
      <c r="J72" s="54" t="str">
        <f t="shared" si="9"/>
        <v/>
      </c>
      <c r="K72" s="83"/>
    </row>
    <row r="73" spans="1:11">
      <c r="A73" s="53" t="str">
        <f>IF(ISBLANK(Table1[[#This Row],[Основни категории ]]),"",CellAbove+0.001)</f>
        <v/>
      </c>
      <c r="B73" s="78"/>
      <c r="C73" s="79"/>
      <c r="D73" s="80"/>
      <c r="E73" s="81"/>
      <c r="F73" s="54">
        <f t="shared" si="10"/>
        <v>0</v>
      </c>
      <c r="G73" s="69"/>
      <c r="H73" s="47"/>
      <c r="I73" s="82"/>
      <c r="J73" s="54" t="str">
        <f t="shared" si="9"/>
        <v/>
      </c>
      <c r="K73" s="83"/>
    </row>
    <row r="74" spans="1:11">
      <c r="A74" s="53" t="str">
        <f>IF(ISBLANK(Table1[[#This Row],[Основни категории ]]),"",CellAbove+0.001)</f>
        <v/>
      </c>
      <c r="B74" s="78"/>
      <c r="C74" s="79"/>
      <c r="D74" s="80"/>
      <c r="E74" s="81"/>
      <c r="F74" s="54">
        <f t="shared" si="10"/>
        <v>0</v>
      </c>
      <c r="G74" s="69"/>
      <c r="H74" s="47"/>
      <c r="I74" s="82"/>
      <c r="J74" s="54" t="str">
        <f t="shared" si="9"/>
        <v/>
      </c>
      <c r="K74" s="83"/>
    </row>
    <row r="75" spans="1:11">
      <c r="A75" s="53"/>
      <c r="B75" s="71"/>
      <c r="C75" s="72"/>
      <c r="D75" s="73"/>
      <c r="E75" s="74"/>
      <c r="F75" s="54">
        <f t="shared" si="10"/>
        <v>0</v>
      </c>
      <c r="G75" s="55"/>
      <c r="H75" s="47"/>
      <c r="I75" s="75"/>
      <c r="J75" s="54" t="str">
        <f t="shared" si="9"/>
        <v/>
      </c>
      <c r="K75" s="76"/>
    </row>
    <row r="76" spans="1:11" ht="8.1" customHeight="1">
      <c r="A76" s="56" t="str">
        <f>IF(ISBLANK(Table1[[#This Row],[Основни категории ]]),"",CellAbove+0.001)</f>
        <v/>
      </c>
      <c r="B76" s="57"/>
      <c r="C76" s="58"/>
      <c r="D76" s="59"/>
      <c r="E76" s="60"/>
      <c r="F76" s="60"/>
      <c r="G76" s="61" t="str">
        <f>IF(Table1[[#This Row],[Вкупна цена]]=0,"",ROUND(Table1[[#This Row],[Вкупна цена]]/Table1[[#Totals],[Вкупна цена]],4))</f>
        <v/>
      </c>
      <c r="H76" s="62"/>
      <c r="I76" s="63"/>
      <c r="J76" s="60"/>
      <c r="K76" s="64"/>
    </row>
    <row r="77" spans="1:11">
      <c r="A77" s="41">
        <v>3</v>
      </c>
      <c r="B77" s="42" t="s">
        <v>29</v>
      </c>
      <c r="C77" s="43"/>
      <c r="D77" s="44"/>
      <c r="E77" s="45"/>
      <c r="F77" s="45">
        <f>SUBTOTAL(9,F78:F90)</f>
        <v>0</v>
      </c>
      <c r="G77" s="46">
        <f>IF(F77=0,0,ROUND(F77/F91,4))</f>
        <v>0</v>
      </c>
      <c r="H77" s="47"/>
      <c r="I77" s="48">
        <f>SUBTOTAL(9,I78:I90)</f>
        <v>0</v>
      </c>
      <c r="J77" s="45">
        <f>SUBTOTAL(9,J78:J90)</f>
        <v>0</v>
      </c>
      <c r="K77" s="49"/>
    </row>
    <row r="78" spans="1:11">
      <c r="A78" s="53">
        <f>IF(ISBLANK(Table1[[#This Row],[Основни категории ]]),"",CellAbove+0.001)</f>
        <v>3.0009999999999999</v>
      </c>
      <c r="B78" s="71" t="s">
        <v>12</v>
      </c>
      <c r="C78" s="72" t="s">
        <v>6</v>
      </c>
      <c r="D78" s="73"/>
      <c r="E78" s="74"/>
      <c r="F78" s="54">
        <f>ROUND(D78*E78,2)</f>
        <v>0</v>
      </c>
      <c r="G78" s="55"/>
      <c r="H78" s="47"/>
      <c r="I78" s="75"/>
      <c r="J78" s="54" t="str">
        <f t="shared" ref="J78:J89" si="11">IF(ISBLANK(I78),"",ROUND(F78-I78,2))</f>
        <v/>
      </c>
      <c r="K78" s="76"/>
    </row>
    <row r="79" spans="1:11">
      <c r="A79" s="53">
        <f>IF(ISBLANK(Table1[[#This Row],[Основни категории ]]),"",CellAbove+0.001)</f>
        <v>3.0019999999999998</v>
      </c>
      <c r="B79" s="71" t="s">
        <v>2</v>
      </c>
      <c r="C79" s="72" t="s">
        <v>6</v>
      </c>
      <c r="D79" s="73"/>
      <c r="E79" s="74"/>
      <c r="F79" s="54">
        <f t="shared" ref="F79:F89" si="12">ROUND(D79*E79,2)</f>
        <v>0</v>
      </c>
      <c r="G79" s="55"/>
      <c r="H79" s="47"/>
      <c r="I79" s="75"/>
      <c r="J79" s="54" t="str">
        <f t="shared" si="11"/>
        <v/>
      </c>
      <c r="K79" s="76"/>
    </row>
    <row r="80" spans="1:11">
      <c r="A80" s="53">
        <f>IF(ISBLANK(Table1[[#This Row],[Основни категории ]]),"",CellAbove+0.001)</f>
        <v>3.0029999999999997</v>
      </c>
      <c r="B80" s="71" t="s">
        <v>5</v>
      </c>
      <c r="C80" s="72" t="s">
        <v>39</v>
      </c>
      <c r="D80" s="73"/>
      <c r="E80" s="74"/>
      <c r="F80" s="54">
        <f t="shared" si="12"/>
        <v>0</v>
      </c>
      <c r="G80" s="55"/>
      <c r="H80" s="47"/>
      <c r="I80" s="75"/>
      <c r="J80" s="54" t="str">
        <f t="shared" si="11"/>
        <v/>
      </c>
      <c r="K80" s="76"/>
    </row>
    <row r="81" spans="1:11">
      <c r="A81" s="53">
        <f>IF(ISBLANK(Table1[[#This Row],[Основни категории ]]),"",CellAbove+0.001)</f>
        <v>3.0039999999999996</v>
      </c>
      <c r="B81" s="71" t="s">
        <v>13</v>
      </c>
      <c r="C81" s="72" t="s">
        <v>6</v>
      </c>
      <c r="D81" s="73"/>
      <c r="E81" s="74"/>
      <c r="F81" s="54">
        <f t="shared" si="12"/>
        <v>0</v>
      </c>
      <c r="G81" s="55"/>
      <c r="H81" s="47"/>
      <c r="I81" s="75"/>
      <c r="J81" s="54" t="str">
        <f t="shared" si="11"/>
        <v/>
      </c>
      <c r="K81" s="76"/>
    </row>
    <row r="82" spans="1:11">
      <c r="A82" s="53">
        <f>IF(ISBLANK(Table1[[#This Row],[Основни категории ]]),"",CellAbove+0.001)</f>
        <v>3.0049999999999994</v>
      </c>
      <c r="B82" s="71" t="s">
        <v>30</v>
      </c>
      <c r="C82" s="72" t="s">
        <v>6</v>
      </c>
      <c r="D82" s="73"/>
      <c r="E82" s="74"/>
      <c r="F82" s="54">
        <f t="shared" si="12"/>
        <v>0</v>
      </c>
      <c r="G82" s="55"/>
      <c r="H82" s="47"/>
      <c r="I82" s="75"/>
      <c r="J82" s="54" t="str">
        <f t="shared" si="11"/>
        <v/>
      </c>
      <c r="K82" s="76"/>
    </row>
    <row r="83" spans="1:11">
      <c r="A83" s="53">
        <f>IF(ISBLANK(Table1[[#This Row],[Основни категории ]]),"",CellAbove+0.001)</f>
        <v>3.0059999999999993</v>
      </c>
      <c r="B83" s="71" t="s">
        <v>32</v>
      </c>
      <c r="C83" s="72" t="s">
        <v>40</v>
      </c>
      <c r="D83" s="73"/>
      <c r="E83" s="74"/>
      <c r="F83" s="54">
        <f t="shared" si="12"/>
        <v>0</v>
      </c>
      <c r="G83" s="55"/>
      <c r="H83" s="47"/>
      <c r="I83" s="75"/>
      <c r="J83" s="54" t="str">
        <f t="shared" si="11"/>
        <v/>
      </c>
      <c r="K83" s="76"/>
    </row>
    <row r="84" spans="1:11">
      <c r="A84" s="53" t="str">
        <f>IF(ISBLANK(Table1[[#This Row],[Основни категории ]]),"",CellAbove+0.001)</f>
        <v/>
      </c>
      <c r="B84" s="71"/>
      <c r="C84" s="72"/>
      <c r="D84" s="73"/>
      <c r="E84" s="74"/>
      <c r="F84" s="54">
        <f t="shared" si="12"/>
        <v>0</v>
      </c>
      <c r="G84" s="55"/>
      <c r="H84" s="47"/>
      <c r="I84" s="75"/>
      <c r="J84" s="54" t="str">
        <f t="shared" si="11"/>
        <v/>
      </c>
      <c r="K84" s="76"/>
    </row>
    <row r="85" spans="1:11">
      <c r="A85" s="53" t="str">
        <f>IF(ISBLANK(Table1[[#This Row],[Основни категории ]]),"",CellAbove+0.001)</f>
        <v/>
      </c>
      <c r="B85" s="78"/>
      <c r="C85" s="79"/>
      <c r="D85" s="80"/>
      <c r="E85" s="81"/>
      <c r="F85" s="54">
        <f t="shared" si="12"/>
        <v>0</v>
      </c>
      <c r="G85" s="69"/>
      <c r="H85" s="47"/>
      <c r="I85" s="82"/>
      <c r="J85" s="54" t="str">
        <f t="shared" si="11"/>
        <v/>
      </c>
      <c r="K85" s="83"/>
    </row>
    <row r="86" spans="1:11">
      <c r="A86" s="53" t="str">
        <f>IF(ISBLANK(Table1[[#This Row],[Основни категории ]]),"",CellAbove+0.001)</f>
        <v/>
      </c>
      <c r="B86" s="71"/>
      <c r="C86" s="72"/>
      <c r="D86" s="73"/>
      <c r="E86" s="74"/>
      <c r="F86" s="54">
        <f t="shared" si="12"/>
        <v>0</v>
      </c>
      <c r="G86" s="55"/>
      <c r="H86" s="47"/>
      <c r="I86" s="75"/>
      <c r="J86" s="54" t="str">
        <f t="shared" si="11"/>
        <v/>
      </c>
      <c r="K86" s="76"/>
    </row>
    <row r="87" spans="1:11">
      <c r="A87" s="53" t="str">
        <f>IF(ISBLANK(Table1[[#This Row],[Основни категории ]]),"",CellAbove+0.001)</f>
        <v/>
      </c>
      <c r="B87" s="71"/>
      <c r="C87" s="72"/>
      <c r="D87" s="73"/>
      <c r="E87" s="74"/>
      <c r="F87" s="54">
        <f t="shared" si="12"/>
        <v>0</v>
      </c>
      <c r="G87" s="55"/>
      <c r="H87" s="47"/>
      <c r="I87" s="75"/>
      <c r="J87" s="54" t="str">
        <f t="shared" si="11"/>
        <v/>
      </c>
      <c r="K87" s="76"/>
    </row>
    <row r="88" spans="1:11">
      <c r="A88" s="53" t="str">
        <f>IF(ISBLANK(Table1[[#This Row],[Основни категории ]]),"",CellAbove+0.001)</f>
        <v/>
      </c>
      <c r="B88" s="71"/>
      <c r="C88" s="72"/>
      <c r="D88" s="73"/>
      <c r="E88" s="74"/>
      <c r="F88" s="54">
        <f t="shared" si="12"/>
        <v>0</v>
      </c>
      <c r="G88" s="55"/>
      <c r="H88" s="47"/>
      <c r="I88" s="75"/>
      <c r="J88" s="54" t="str">
        <f t="shared" si="11"/>
        <v/>
      </c>
      <c r="K88" s="76"/>
    </row>
    <row r="89" spans="1:11">
      <c r="A89" s="53" t="str">
        <f>IF(ISBLANK(Table1[[#This Row],[Основни категории ]]),"",CellAbove+0.001)</f>
        <v/>
      </c>
      <c r="B89" s="71"/>
      <c r="C89" s="72"/>
      <c r="D89" s="73"/>
      <c r="E89" s="74"/>
      <c r="F89" s="54">
        <f t="shared" si="12"/>
        <v>0</v>
      </c>
      <c r="G89" s="55"/>
      <c r="H89" s="47"/>
      <c r="I89" s="75"/>
      <c r="J89" s="54" t="str">
        <f t="shared" si="11"/>
        <v/>
      </c>
      <c r="K89" s="76"/>
    </row>
    <row r="90" spans="1:11" ht="8.1" customHeight="1">
      <c r="A90" s="56" t="str">
        <f>IF(ISBLANK(Table1[[#This Row],[Основни категории ]]),"",CellAbove+0.001)</f>
        <v/>
      </c>
      <c r="B90" s="57"/>
      <c r="C90" s="58"/>
      <c r="D90" s="59"/>
      <c r="E90" s="60"/>
      <c r="F90" s="60"/>
      <c r="G90" s="61" t="str">
        <f>IF(Table1[[#This Row],[Вкупна цена]]=0,"",ROUND(Table1[[#This Row],[Вкупна цена]]/Table1[[#Totals],[Вкупна цена]],4))</f>
        <v/>
      </c>
      <c r="H90" s="62"/>
      <c r="I90" s="63"/>
      <c r="J90" s="60"/>
      <c r="K90" s="64"/>
    </row>
    <row r="91" spans="1:11" s="127" customFormat="1">
      <c r="A91" s="118" t="s">
        <v>38</v>
      </c>
      <c r="B91" s="119"/>
      <c r="C91" s="120"/>
      <c r="D91" s="121"/>
      <c r="E91" s="122"/>
      <c r="F91" s="123">
        <f>ROUND(F6+F13+F29+F45+F61+F77,2)</f>
        <v>0</v>
      </c>
      <c r="G91" s="124">
        <f>IF(AND(ISNUMBER(G6),ISNUMBER(G13),ISNUMBER(G29),ISNUMBER(G45),ISNUMBER(G61),ISNUMBER(G77)),ROUND(G6+G13+G29+G45+G61+G77,2),"")</f>
        <v>0</v>
      </c>
      <c r="H91" s="125"/>
      <c r="I91" s="123">
        <f>ROUND(I6+I13+I29+I45+I61+I77,2)</f>
        <v>0</v>
      </c>
      <c r="J91" s="123">
        <f>ROUND(J6+J13+J29+J45+J61+J77,2)</f>
        <v>0</v>
      </c>
      <c r="K91" s="126"/>
    </row>
    <row r="92" spans="1:11" s="127" customFormat="1">
      <c r="A92" s="118" t="s">
        <v>41</v>
      </c>
      <c r="B92" s="119"/>
      <c r="C92" s="120"/>
      <c r="D92" s="121"/>
      <c r="E92" s="122"/>
      <c r="F92" s="124">
        <f>IF(OR(J92="#DIV/0!",I92="#DIV/0!"),0,I92+J92)</f>
        <v>0</v>
      </c>
      <c r="G92" s="124"/>
      <c r="H92" s="125"/>
      <c r="I92" s="124">
        <f>IF(OR(F91=0,I91=0),0,ROUND(I91/F91,4))</f>
        <v>0</v>
      </c>
      <c r="J92" s="124">
        <f>IF(OR(F91=0,I91=0),0,ROUND(J91/F91,4))</f>
        <v>0</v>
      </c>
      <c r="K92" s="126"/>
    </row>
    <row r="93" spans="1:11" s="70" customFormat="1" ht="8.1" customHeight="1">
      <c r="A93" s="110"/>
      <c r="B93" s="111"/>
      <c r="C93" s="112"/>
      <c r="D93" s="113"/>
      <c r="E93" s="114"/>
      <c r="F93" s="115"/>
      <c r="G93" s="115"/>
      <c r="H93" s="116"/>
      <c r="I93" s="115"/>
      <c r="J93" s="115"/>
      <c r="K93" s="117"/>
    </row>
    <row r="94" spans="1:11" ht="15.75" customHeight="1">
      <c r="B94" s="129" t="str">
        <f>IF(AND(I91&gt;0,OR(I92&gt;0.9,I92&lt;0.55)),B97,"")</f>
        <v/>
      </c>
      <c r="C94" s="129"/>
      <c r="D94" s="129"/>
      <c r="E94" s="129"/>
      <c r="F94" s="129"/>
    </row>
    <row r="95" spans="1:11">
      <c r="B95" s="129"/>
      <c r="C95" s="129"/>
      <c r="D95" s="129"/>
      <c r="E95" s="129"/>
      <c r="F95" s="129"/>
      <c r="I95" s="100"/>
      <c r="J95" s="100"/>
      <c r="K95" s="101"/>
    </row>
    <row r="96" spans="1:11">
      <c r="B96" s="129"/>
      <c r="C96" s="129"/>
      <c r="D96" s="129"/>
      <c r="E96" s="129"/>
      <c r="F96" s="129"/>
      <c r="I96" s="102"/>
      <c r="J96" s="100"/>
      <c r="K96" s="103"/>
    </row>
    <row r="97" spans="2:2">
      <c r="B97" s="109" t="s">
        <v>51</v>
      </c>
    </row>
  </sheetData>
  <sheetProtection insertRows="0" deleteRows="0"/>
  <mergeCells count="1">
    <mergeCell ref="B94:F96"/>
  </mergeCells>
  <conditionalFormatting sqref="I7:I11 I14:I27 I30:I43 I46:I59 I62:I75 I78:I89 K7:K11 K14:K27 K30:K43 K46:K59 K62:K75 K78:K89 B7:E11 B14:E27 B30:E43 B46:E59 B62:E75 B78:E89">
    <cfRule type="expression" dxfId="31" priority="12" stopIfTrue="1">
      <formula>ISBLANK(B7)</formula>
    </cfRule>
  </conditionalFormatting>
  <conditionalFormatting sqref="F92">
    <cfRule type="expression" dxfId="30" priority="6" stopIfTrue="1">
      <formula>AND(F91&gt;0,OR(AND(F92&lt;1,F92&gt;0),F92=0))</formula>
    </cfRule>
  </conditionalFormatting>
  <conditionalFormatting sqref="C2:C3">
    <cfRule type="containsBlanks" dxfId="29" priority="15">
      <formula>LEN(TRIM(C2))=0</formula>
    </cfRule>
  </conditionalFormatting>
  <conditionalFormatting sqref="I91">
    <cfRule type="expression" dxfId="28" priority="3" stopIfTrue="1">
      <formula>OR(I91&gt;2000,ROUND(I91/F91,4)&lt;0.55)</formula>
    </cfRule>
  </conditionalFormatting>
  <conditionalFormatting sqref="I92">
    <cfRule type="expression" dxfId="27" priority="2" stopIfTrue="1">
      <formula>AND(I91&gt;0,OR(I92&gt;0.9,I92&lt;0.55))</formula>
    </cfRule>
  </conditionalFormatting>
  <dataValidations count="16">
    <dataValidation type="decimal" operator="lessThanOrEqual" allowBlank="1" showInputMessage="1" showErrorMessage="1" errorTitle="Невалиден податок!" error="Во ова поле единствено е дозвелено внесување на цифри и запирка (само за одделување до втора децимала) не поголеми од вкупната цена на трошокот._x000a__x000a_Ве молиме проверете го внесениот податок и направете ја потребната корекција." promptTitle="Баран износ на учество од МРР" prompt="Внесете го износот на уделот во трошокот кој барате да биде покриен од страна на МРР на РМ._x000a_Во случај на целосно финансирање на трошокот од страна на Апликантот, внесете само 0._x000a_Останати симболи и карактери (како $ ; - ; % и сл.) не се дозволени." sqref="I7:I11 I14:I27 I30:I43 I46:I59 I62:I75 I78:I89">
      <formula1>ROUND(F7,2)</formula1>
    </dataValidation>
    <dataValidation operator="lessThanOrEqual" allowBlank="1" showInputMessage="1" showErrorMessage="1" sqref="G6"/>
    <dataValidation allowBlank="1" showInputMessage="1" showErrorMessage="1" promptTitle="Единица мерка на трошокот:" prompt="Внесете ја единицата мерка според која се мерат потребите од финансики средства за дадениот трошок._x000a_Дадените називи на единечната мерка се индикативни и истите може да се менуваат според потребите на проектот." sqref="C7:C11 C78:C89 C62:C75 C46:C59 C30:C43 C14:C27"/>
    <dataValidation allowBlank="1" showInputMessage="1" showErrorMessage="1" promptTitle="Количина" prompt="Внесете ја потребната количина на единицата мерка за дадениот трошок која е неопходна за реализација на проектот._x000a_Дозволени се само цифри и запирка (" sqref="D28"/>
    <dataValidation type="decimal" operator="lessThan" allowBlank="1" showInputMessage="1" showErrorMessage="1" promptTitle="Количина" prompt="Внесете ја потребната количина од единицата мерка за дадениот трошок која е неопходна за реализација на проектот._x000a_Во овој податок дозволено е внесување единствено на цифри и запирка за децимали." sqref="D7:D11 D78:D89 D62:D75 D46:D59 D30:D43 D14:D27">
      <formula1>1000000</formula1>
    </dataValidation>
    <dataValidation type="decimal" operator="lessThanOrEqual" allowBlank="1" showInputMessage="1" showErrorMessage="1" promptTitle="Цена на трошокот:" prompt="Внесете ја цената на трошокот по единица мерка. Персоналниот данок и ДДВ во влезни фактури се признати трошоци и доколку за дадениот трошок овие даноци се апликативни, истите треба да се вкалкулираат во единечната цената на трошокот." sqref="E7:E11 E78:E89 E62:E75 E46:E59 E30:E43 E14:E27">
      <formula1>1000000</formula1>
    </dataValidation>
    <dataValidation errorStyle="warning" allowBlank="1" showInputMessage="1" showErrorMessage="1" promptTitle="Вкупен % на учество (100%)" prompt="Имате внесено трошок(ци) за кој(и) немате определено учество на МРР и/или на Апликантот во трошокот._x000a_Ве молиме во колоната за „Барана финансиска поддршка од МРР“ да го внесете податокот кој недостига за трошокот(ците) чиј вкупен износ не е распределен." sqref="F92"/>
    <dataValidation allowBlank="1" showInputMessage="1" showErrorMessage="1" promptTitle="Износ на учество на Апликантот:" prompt="Износот во ова поле автоматски се пополнува откако ќе го внесете бараниот податок во колоната „Барана финансиска поддршка од МРР“ како разлика измеѓу вкупната цена на трошокот и учеството на МРР на РМ." sqref="J7:J11 J78:J89 J62:J75 J46:J59 J30:J43 J14:J27"/>
    <dataValidation type="textLength" operator="lessThanOrEqual" allowBlank="1" showInputMessage="1" showErrorMessage="1" errorTitle="Недозволен број на карактери!" error="Вкупниот број на карактери за даденото објаснување не може да ја надмине цифрата од 200 вклучувајќи ги и празните места меѓу зборовите." promptTitle="Образложение за трошокот:" prompt="Дадете краток опис на трошокот со објаснување за релевантноста на трошокот за проектните активности. Доколку износот на количината на трошокот е изведен број дадете објаснување за калкулацијата." sqref="K7:K11 K78:K89 K62:K75 K46:K59 K30:K43 K14:K27">
      <formula1>200</formula1>
    </dataValidation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50 вклучувајќи ги и празните места меѓу зборовите." promptTitle="Име на активноста:" prompt="Согласно поднесената апликација именувајте ја активноста од чија реализација ќе произлезат подобни трошоци за покривање од МРР и/или од Апликантот._x000a_Пр.:_x000a_-Подигање на јавната свест_x000a_-Градење на капацитети на членство_x000a_-Обнова на фонд на книги на школо и сл. " sqref="B13 B61 B45 B29">
      <formula1>50</formula1>
    </dataValidation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80 вклучувајќи ги и празните места меѓу зборовите." promptTitle="Назив на трошокот:" prompt="Внесете краток назив на трошокот._x000a_Пр.:_x000a_-Кирија за канцеларија (Апликант)_x000a_-Тонер за принтер_x000a_-Ваучер за моб.тел. (2 лица) и сл._x000a__x000a_Дадените називи и редоследот на трошоците се индикативни и истите може да се менуваат, додаваат и/или бришат според потребите." sqref="B83:B89">
      <formula1>80</formula1>
    </dataValidation>
    <dataValidation allowBlank="1" showInputMessage="1" showErrorMessage="1" promptTitle="Надминато учество на МРР!" prompt="Дозволеното учество на МРР во проектот:_x000a_-не може да е над сумата од US$ 2.000_x000a_-не може да е над 90% од вкупниот буџет и_x000a_-не може да е под 55% од вкупниот буџет._x000a_Внесете ги сите трошоци и ако е потребно направте реалокација во финансирањето на трошоците." sqref="I91:I92"/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80 вклучувајќи ги и празните места меѓу зборовите." promptTitle="Назив на трошокот:" prompt="Внесете краток назив на трошокот._x000a_Пр.:_x000a_-Проектен асистент (Апликант)_x000a_-Администратор (Партнер)_x000a_-Координатор (Апликант) и сл._x000a__x000a_Дадените називи и редоследот на трошоците се индикативни и истите може да се менуваат, додаваат и/или бришат според потребите." sqref="B7:B11">
      <formula1>80</formula1>
    </dataValidation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80 вклучувајќи ги и празните места меѓу зборовите." promptTitle="Назив на трошокот:" prompt="Внесете краток назив на трошокот._x000a_Пр.:_x000a_-Предавач(и) на обука_x000a_-Изнајмување ЛЦД за 2дневна обука_x000a_-Папки/материјали за 30 лица и сл._x000a__x000a_Дадените називи и редоследот на трошоците се индикативни и истите може да се менуваат, додаваат или бришат според потребите." sqref="B38:B43 B54:B59 B70:B75 B22:B27 B69 B53 B37 B21">
      <formula1>80</formula1>
    </dataValidation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80 вклучувајќи ги и празните места меѓу зборовите." promptTitle="Tрошок:" prompt="Дадените називи и редоследот на трошоците се индикативни и истите може да се менуваат, додаваат или бришат според потребите." sqref="B46:B52 B14:B20 B30:B36 B62:B68">
      <formula1>80</formula1>
    </dataValidation>
    <dataValidation type="textLength" operator="lessThanOrEqual" allowBlank="1" showInputMessage="1" showErrorMessage="1" errorTitle="Недозволен број на карактери!" error="Вкупниот број на карактери за даденото поле не може да ја надмине цифрата од 80 вклучувајќи ги и празните места меѓу зборовите." promptTitle="Трошок:" prompt="Дадените називи и редоследот на трошоците се индикативни и истите може да се менуваат, додаваат и/или бришат според потребите." sqref="B78:B82">
      <formula1>80</formula1>
    </dataValidation>
  </dataValidations>
  <pageMargins left="0.11811023622047245" right="0.11811023622047245" top="1.0629921259842521" bottom="0.55118110236220474" header="0.19685039370078741" footer="0.11811023622047245"/>
  <pageSetup paperSize="9" scale="90" orientation="landscape" r:id="rId1"/>
  <headerFooter>
    <oddHeader>&amp;C&amp;G</oddHeader>
    <oddFooter>&amp;R&amp;10Страна &amp;P од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I22"/>
  <sheetViews>
    <sheetView zoomScaleNormal="100" workbookViewId="0"/>
  </sheetViews>
  <sheetFormatPr defaultColWidth="8.75" defaultRowHeight="15.75"/>
  <cols>
    <col min="1" max="1" width="10.125" style="1" customWidth="1"/>
    <col min="2" max="2" width="4.125" style="1" customWidth="1"/>
    <col min="3" max="3" width="47.375" style="1" customWidth="1"/>
    <col min="4" max="4" width="15.625" style="2" customWidth="1"/>
    <col min="5" max="5" width="15.625" style="4" customWidth="1"/>
    <col min="6" max="6" width="1.625" style="20" customWidth="1"/>
    <col min="7" max="8" width="15.625" style="1" customWidth="1"/>
    <col min="9" max="16384" width="8.75" style="1"/>
  </cols>
  <sheetData>
    <row r="1" spans="2:9">
      <c r="B1" s="30" t="str">
        <f>'Детален преглед'!B1</f>
        <v>ОБРАЗЕЦ Б</v>
      </c>
      <c r="C1" s="87" t="s">
        <v>46</v>
      </c>
      <c r="E1" s="5"/>
      <c r="F1" s="18"/>
      <c r="G1" s="3"/>
      <c r="H1" s="3"/>
      <c r="I1" s="3"/>
    </row>
    <row r="2" spans="2:9">
      <c r="B2" s="30" t="str">
        <f>'Детален преглед'!B2</f>
        <v>Назив на проектот:</v>
      </c>
      <c r="C2" s="88">
        <f>'Детален преглед'!C2</f>
        <v>0</v>
      </c>
      <c r="E2" s="5"/>
      <c r="F2" s="18"/>
      <c r="G2" s="3"/>
      <c r="H2" s="3"/>
      <c r="I2" s="3"/>
    </row>
    <row r="3" spans="2:9" ht="17.25">
      <c r="B3" s="30" t="str">
        <f>'Детален преглед'!B3</f>
        <v>Име на Апликантот:</v>
      </c>
      <c r="C3" s="89">
        <f>'Детален преглед'!C3</f>
        <v>0</v>
      </c>
      <c r="E3" s="6"/>
      <c r="F3" s="19"/>
      <c r="G3" s="6"/>
      <c r="H3" s="6"/>
      <c r="I3" s="3"/>
    </row>
    <row r="5" spans="2:9" s="3" customFormat="1" ht="38.25">
      <c r="B5" s="25" t="str">
        <f>'Детален преглед'!A5</f>
        <v>#</v>
      </c>
      <c r="C5" s="25" t="str">
        <f>'Детален преглед'!B5</f>
        <v xml:space="preserve">Основни категории </v>
      </c>
      <c r="D5" s="26" t="str">
        <f>'Детален преглед'!F5</f>
        <v>Вкупна цена</v>
      </c>
      <c r="E5" s="27" t="str">
        <f>'Детален преглед'!G5</f>
        <v>% од вк. износ на буџетот</v>
      </c>
      <c r="F5" s="28"/>
      <c r="G5" s="25" t="str">
        <f>'Детален преглед'!I5</f>
        <v>Барана финансиска поддршка од МРР</v>
      </c>
      <c r="H5" s="25" t="str">
        <f>'Детален преглед'!J5</f>
        <v>Учество од Апликантот/Партнерот</v>
      </c>
    </row>
    <row r="6" spans="2:9">
      <c r="B6" s="7">
        <f>'Детален преглед'!A6</f>
        <v>1</v>
      </c>
      <c r="C6" s="8" t="str">
        <f>'Детален преглед'!B6</f>
        <v>Тим</v>
      </c>
      <c r="D6" s="9">
        <f>'Детален преглед'!F6</f>
        <v>0</v>
      </c>
      <c r="E6" s="10">
        <f>'Детален преглед'!G6</f>
        <v>0</v>
      </c>
      <c r="F6" s="21"/>
      <c r="G6" s="9">
        <f>'Детален преглед'!I6</f>
        <v>0</v>
      </c>
      <c r="H6" s="9">
        <f>'Детален преглед'!J6</f>
        <v>0</v>
      </c>
    </row>
    <row r="7" spans="2:9" ht="5.0999999999999996" customHeight="1">
      <c r="B7" s="13"/>
      <c r="C7" s="14"/>
      <c r="D7" s="15"/>
      <c r="E7" s="16"/>
      <c r="G7" s="15"/>
      <c r="H7" s="29"/>
    </row>
    <row r="8" spans="2:9">
      <c r="B8" s="7">
        <f>'Детален преглед'!A13</f>
        <v>2.1</v>
      </c>
      <c r="C8" s="8" t="str">
        <f>'Детален преглед'!B13</f>
        <v>Активност 1 (именувај)</v>
      </c>
      <c r="D8" s="9">
        <f>'Детален преглед'!F13</f>
        <v>0</v>
      </c>
      <c r="E8" s="10">
        <f>'Детален преглед'!G13</f>
        <v>0</v>
      </c>
      <c r="F8" s="21"/>
      <c r="G8" s="9">
        <f>'Детален преглед'!I13</f>
        <v>0</v>
      </c>
      <c r="H8" s="9">
        <f>'Детален преглед'!J13</f>
        <v>0</v>
      </c>
    </row>
    <row r="9" spans="2:9" ht="5.0999999999999996" customHeight="1">
      <c r="B9" s="13"/>
      <c r="C9" s="14"/>
      <c r="D9" s="15"/>
      <c r="E9" s="16"/>
      <c r="G9" s="15"/>
      <c r="H9" s="29"/>
    </row>
    <row r="10" spans="2:9">
      <c r="B10" s="7">
        <f>'Детален преглед'!A29</f>
        <v>2.2000000000000002</v>
      </c>
      <c r="C10" s="8" t="str">
        <f>'Детален преглед'!B29</f>
        <v>Активност 2 (именувај)</v>
      </c>
      <c r="D10" s="9">
        <f>'Детален преглед'!F29</f>
        <v>0</v>
      </c>
      <c r="E10" s="10">
        <f>'Детален преглед'!G29</f>
        <v>0</v>
      </c>
      <c r="F10" s="21"/>
      <c r="G10" s="9">
        <f>'Детален преглед'!I29</f>
        <v>0</v>
      </c>
      <c r="H10" s="9">
        <f>'Детален преглед'!J29</f>
        <v>0</v>
      </c>
    </row>
    <row r="11" spans="2:9" ht="5.0999999999999996" customHeight="1">
      <c r="B11" s="13"/>
      <c r="C11" s="14"/>
      <c r="D11" s="15"/>
      <c r="E11" s="16"/>
      <c r="G11" s="15"/>
      <c r="H11" s="29"/>
    </row>
    <row r="12" spans="2:9">
      <c r="B12" s="7">
        <f>'Детален преглед'!A45</f>
        <v>2.2999999999999998</v>
      </c>
      <c r="C12" s="8" t="str">
        <f>'Детален преглед'!B45</f>
        <v>Активност 3 (именувај)</v>
      </c>
      <c r="D12" s="9">
        <f>'Детален преглед'!F45</f>
        <v>0</v>
      </c>
      <c r="E12" s="10">
        <f>'Детален преглед'!G45</f>
        <v>0</v>
      </c>
      <c r="F12" s="21"/>
      <c r="G12" s="9">
        <f>'Детален преглед'!I45</f>
        <v>0</v>
      </c>
      <c r="H12" s="9">
        <f>'Детален преглед'!J45</f>
        <v>0</v>
      </c>
    </row>
    <row r="13" spans="2:9" ht="5.0999999999999996" customHeight="1">
      <c r="B13" s="13"/>
      <c r="C13" s="14"/>
      <c r="D13" s="15"/>
      <c r="E13" s="16"/>
      <c r="G13" s="15"/>
      <c r="H13" s="29"/>
    </row>
    <row r="14" spans="2:9">
      <c r="B14" s="7">
        <f>'Детален преглед'!A61</f>
        <v>2.4</v>
      </c>
      <c r="C14" s="8" t="str">
        <f>'Детален преглед'!B61</f>
        <v>Активност 4 (именувај)</v>
      </c>
      <c r="D14" s="9">
        <f>'Детален преглед'!F61</f>
        <v>0</v>
      </c>
      <c r="E14" s="10">
        <f>'Детален преглед'!G61</f>
        <v>0</v>
      </c>
      <c r="F14" s="21"/>
      <c r="G14" s="9">
        <f>'Детален преглед'!I61</f>
        <v>0</v>
      </c>
      <c r="H14" s="9">
        <f>'Детален преглед'!J61</f>
        <v>0</v>
      </c>
    </row>
    <row r="15" spans="2:9" ht="5.0999999999999996" customHeight="1">
      <c r="B15" s="13"/>
      <c r="C15" s="14"/>
      <c r="D15" s="15"/>
      <c r="E15" s="16"/>
      <c r="G15" s="15"/>
      <c r="H15" s="29"/>
    </row>
    <row r="16" spans="2:9">
      <c r="B16" s="7">
        <f>'Детален преглед'!A77</f>
        <v>3</v>
      </c>
      <c r="C16" s="8" t="str">
        <f>'Детален преглед'!B77</f>
        <v>Индиректни трошоци</v>
      </c>
      <c r="D16" s="9">
        <f>'Детален преглед'!F77</f>
        <v>0</v>
      </c>
      <c r="E16" s="10">
        <f>'Детален преглед'!G77</f>
        <v>0</v>
      </c>
      <c r="F16" s="21"/>
      <c r="G16" s="9">
        <f>'Детален преглед'!I77</f>
        <v>0</v>
      </c>
      <c r="H16" s="9">
        <f>'Детален преглед'!J77</f>
        <v>0</v>
      </c>
    </row>
    <row r="17" spans="2:8" ht="5.0999999999999996" customHeight="1">
      <c r="B17" s="17"/>
      <c r="C17" s="14"/>
      <c r="D17" s="15"/>
      <c r="E17" s="16"/>
      <c r="G17" s="15"/>
      <c r="H17" s="29"/>
    </row>
    <row r="18" spans="2:8">
      <c r="B18" s="24"/>
      <c r="C18" s="23" t="str">
        <f>'Детален преглед'!A91</f>
        <v>ВКУПНО</v>
      </c>
      <c r="D18" s="11">
        <f>'Детален преглед'!F91</f>
        <v>0</v>
      </c>
      <c r="E18" s="12">
        <f>'Детален преглед'!G91</f>
        <v>0</v>
      </c>
      <c r="F18" s="21"/>
      <c r="G18" s="11">
        <f>'Детален преглед'!I91</f>
        <v>0</v>
      </c>
      <c r="H18" s="11">
        <f>'Детален преглед'!J91</f>
        <v>0</v>
      </c>
    </row>
    <row r="19" spans="2:8">
      <c r="B19" s="24"/>
      <c r="C19" s="23" t="str">
        <f>'Детален преглед'!A92</f>
        <v>%</v>
      </c>
      <c r="D19" s="12">
        <f>'Детален преглед'!F92</f>
        <v>0</v>
      </c>
      <c r="E19" s="12"/>
      <c r="F19" s="22"/>
      <c r="G19" s="12">
        <f>'Детален преглед'!I92</f>
        <v>0</v>
      </c>
      <c r="H19" s="12">
        <f>'Детален преглед'!J92</f>
        <v>0</v>
      </c>
    </row>
    <row r="21" spans="2:8">
      <c r="E21" s="104"/>
      <c r="G21" s="105"/>
      <c r="H21" s="105"/>
    </row>
    <row r="22" spans="2:8">
      <c r="E22" s="106"/>
      <c r="F22" s="107"/>
      <c r="G22" s="31"/>
      <c r="H22" s="108"/>
    </row>
  </sheetData>
  <sheetProtection password="C71F" sheet="1" objects="1" scenarios="1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Sheet2</vt:lpstr>
      <vt:lpstr>Детален преглед</vt:lpstr>
      <vt:lpstr>Општ преглед</vt:lpstr>
      <vt:lpstr>CellAbove</vt:lpstr>
      <vt:lpstr>'Детален преглед'!Print_Area</vt:lpstr>
      <vt:lpstr>'Детален преглед'!Print_Titles</vt:lpstr>
      <vt:lpstr>TwoCellsAbove</vt:lpstr>
    </vt:vector>
  </TitlesOfParts>
  <Company>Economic Chamber of Northwest Macedonia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Fatmir Bytyqi</dc:creator>
  <cp:lastModifiedBy>Marija Trpevska</cp:lastModifiedBy>
  <cp:lastPrinted>2015-03-24T11:14:51Z</cp:lastPrinted>
  <dcterms:created xsi:type="dcterms:W3CDTF">2014-12-06T11:51:09Z</dcterms:created>
  <dcterms:modified xsi:type="dcterms:W3CDTF">2015-03-24T12:05:38Z</dcterms:modified>
</cp:coreProperties>
</file>